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tabRatio="884" activeTab="6"/>
  </bookViews>
  <sheets>
    <sheet name="صفحه 1" sheetId="24" r:id="rId1"/>
    <sheet name="مازاد" sheetId="2" r:id="rId2"/>
    <sheet name="درآمد" sheetId="3" r:id="rId3"/>
    <sheet name="هزینه عملیاتی" sheetId="17" r:id="rId4"/>
    <sheet name="حقوق" sheetId="18" r:id="rId5"/>
    <sheet name="هزینه اداری" sheetId="19" r:id="rId6"/>
    <sheet name="هزینه مالی" sheetId="21" r:id="rId7"/>
    <sheet name="غیر عملیاتی" sheetId="22" r:id="rId8"/>
    <sheet name="مخارج سرمایه ای" sheetId="23" r:id="rId9"/>
  </sheets>
  <definedNames>
    <definedName name="_xlnm.Print_Area" localSheetId="4">حقوق!$B$1:$I$29</definedName>
    <definedName name="_xlnm.Print_Area" localSheetId="0">'صفحه 1'!$A$1:$K$8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3" l="1"/>
  <c r="H29" i="3"/>
  <c r="H18" i="3"/>
  <c r="H17" i="3" l="1"/>
  <c r="H16" i="3"/>
  <c r="H6" i="3" l="1"/>
  <c r="H9" i="3" l="1"/>
  <c r="D14" i="18" l="1"/>
  <c r="D12" i="18"/>
  <c r="F23" i="18"/>
  <c r="F9" i="18"/>
  <c r="F7" i="18"/>
  <c r="E7" i="19"/>
  <c r="E17" i="19"/>
  <c r="E14" i="19"/>
  <c r="E13" i="19"/>
  <c r="E12" i="19"/>
  <c r="E11" i="19"/>
  <c r="E18" i="19" l="1"/>
  <c r="E15" i="19" l="1"/>
  <c r="E10" i="19" l="1"/>
  <c r="F28" i="18" l="1"/>
  <c r="E9" i="19"/>
  <c r="E8" i="19"/>
  <c r="H11" i="21" l="1"/>
  <c r="H19" i="3" l="1"/>
  <c r="H21" i="3"/>
  <c r="H25" i="3"/>
  <c r="H23" i="3"/>
  <c r="H12" i="3" l="1"/>
  <c r="D9" i="22" l="1"/>
  <c r="A9" i="22"/>
  <c r="E20" i="19" l="1"/>
  <c r="E21" i="19" s="1"/>
  <c r="H11" i="3" l="1"/>
  <c r="F27" i="18" l="1"/>
  <c r="B33" i="21" l="1"/>
  <c r="B21" i="19"/>
  <c r="H14" i="3" l="1"/>
  <c r="H7" i="3"/>
  <c r="H5" i="3"/>
  <c r="H27" i="3"/>
  <c r="H13" i="3"/>
  <c r="H10" i="3"/>
  <c r="H8" i="3"/>
  <c r="H15" i="21"/>
  <c r="B10" i="23"/>
  <c r="F19" i="18"/>
  <c r="H10" i="21"/>
  <c r="H8" i="21"/>
  <c r="H9" i="21"/>
  <c r="C6" i="2" l="1"/>
  <c r="C9" i="2" s="1"/>
  <c r="C15" i="2"/>
  <c r="H17" i="21"/>
  <c r="F15" i="18" l="1"/>
  <c r="F17" i="18" l="1"/>
  <c r="F21" i="18"/>
  <c r="F11" i="18" l="1"/>
  <c r="F13" i="18"/>
  <c r="F29" i="18" l="1"/>
  <c r="H13" i="21"/>
  <c r="H33" i="21" s="1"/>
  <c r="A8" i="17" l="1"/>
  <c r="C11" i="2"/>
  <c r="A7" i="17" l="1"/>
  <c r="A9" i="17" s="1"/>
  <c r="B13" i="2" l="1"/>
  <c r="C8" i="2"/>
  <c r="C12" i="2" l="1"/>
  <c r="C13" i="2" s="1"/>
</calcChain>
</file>

<file path=xl/sharedStrings.xml><?xml version="1.0" encoding="utf-8"?>
<sst xmlns="http://schemas.openxmlformats.org/spreadsheetml/2006/main" count="289" uniqueCount="189">
  <si>
    <t>شرح</t>
  </si>
  <si>
    <t>سازمان نظام مهندسی ساختمان استان کرمانشاه</t>
  </si>
  <si>
    <t>جمع</t>
  </si>
  <si>
    <t>یادداشت 4</t>
  </si>
  <si>
    <t>بودجه هزینه های مالی</t>
  </si>
  <si>
    <t>یادداشت 2</t>
  </si>
  <si>
    <t>حق عضویت اعضای بدون پروانه</t>
  </si>
  <si>
    <t>پیوست</t>
  </si>
  <si>
    <t>مبالغ به ریال</t>
  </si>
  <si>
    <t>بودجه مخارج سرمایه ای</t>
  </si>
  <si>
    <t>بودجه سایر درآمدهای غیر عملیاتی( سود سپرده های بانکی و اوراق مشارکت)</t>
  </si>
  <si>
    <t xml:space="preserve">مبلغ </t>
  </si>
  <si>
    <t>تعداد اعضاء</t>
  </si>
  <si>
    <t>مبلغ</t>
  </si>
  <si>
    <t>متر مربع</t>
  </si>
  <si>
    <t>درصد</t>
  </si>
  <si>
    <t>دوره</t>
  </si>
  <si>
    <t>روز</t>
  </si>
  <si>
    <t>ماه</t>
  </si>
  <si>
    <t>نفر</t>
  </si>
  <si>
    <t>تعداد نقشه</t>
  </si>
  <si>
    <t>تعداد</t>
  </si>
  <si>
    <t>ساعت</t>
  </si>
  <si>
    <t>درصد سازمان</t>
  </si>
  <si>
    <t xml:space="preserve">    هزینه های عملیاتی</t>
  </si>
  <si>
    <t xml:space="preserve">    مازاد عملیاتی خالص</t>
  </si>
  <si>
    <t xml:space="preserve">    هزینه های مالی</t>
  </si>
  <si>
    <t xml:space="preserve">    جمع</t>
  </si>
  <si>
    <t xml:space="preserve">   جمع</t>
  </si>
  <si>
    <t xml:space="preserve">   هزینه حقوق و دستمزد و سایر هزینه های کارکنان</t>
  </si>
  <si>
    <t xml:space="preserve">  جمع</t>
  </si>
  <si>
    <t>اعضا</t>
  </si>
  <si>
    <t>اضافه کار</t>
  </si>
  <si>
    <t>حق صدور پروانه اشتغال جدید</t>
  </si>
  <si>
    <t>ساعت/روز</t>
  </si>
  <si>
    <t>بانک ملت</t>
  </si>
  <si>
    <t>حق عضویت اعضای سازمان</t>
  </si>
  <si>
    <t xml:space="preserve">  حق عضویت اعضای سازمان به شورای مرکزی</t>
  </si>
  <si>
    <t>2-1</t>
  </si>
  <si>
    <t>2-2</t>
  </si>
  <si>
    <t>متراژ</t>
  </si>
  <si>
    <t>تعداد رشته</t>
  </si>
  <si>
    <t>مبلغ هر دوره</t>
  </si>
  <si>
    <t>برق-مكانيك</t>
  </si>
  <si>
    <t>ملاحظات</t>
  </si>
  <si>
    <t xml:space="preserve">   هزینه های اداری و تشكيلاتي</t>
  </si>
  <si>
    <t>بیمه سهم كارفرما</t>
  </si>
  <si>
    <t xml:space="preserve">عیدی </t>
  </si>
  <si>
    <t>سنوات</t>
  </si>
  <si>
    <t>بازخريد مرخصي</t>
  </si>
  <si>
    <t>حق ماموريت</t>
  </si>
  <si>
    <t>حق السهم دريافتي  حاصل از ارائه خدمات مهندسی</t>
  </si>
  <si>
    <t>بانك</t>
  </si>
  <si>
    <t>درصد سود</t>
  </si>
  <si>
    <t>تاريخ سررسيد</t>
  </si>
  <si>
    <t>یادداشت 1</t>
  </si>
  <si>
    <t>یادداشت 1-2</t>
  </si>
  <si>
    <t>یادداشت 2-2</t>
  </si>
  <si>
    <t>بودجه مخارج سرمايه اي</t>
  </si>
  <si>
    <t>ورودی اعضای جدید سازمان</t>
  </si>
  <si>
    <t xml:space="preserve"> سمينارها و همايش ها و مراسمات</t>
  </si>
  <si>
    <t>بودجه هزینه های عملیاتی</t>
  </si>
  <si>
    <t>درآمد ناشی از ارائه خدمات</t>
  </si>
  <si>
    <t>یادداشت</t>
  </si>
  <si>
    <t>بودجه صورت مازاد/کسری</t>
  </si>
  <si>
    <t>توضیح2) ارقام متن بودجه به ریال می باشند.</t>
  </si>
  <si>
    <t xml:space="preserve">خالص سایر درآمدها و هزینه های غیر عملیاتی(سود بانکی)
</t>
  </si>
  <si>
    <t xml:space="preserve"> مصوبات نهایی مجمع</t>
  </si>
  <si>
    <t xml:space="preserve">هزینه حقوق پايه (مزد شغل، مسكن، اولاد و ساير) </t>
  </si>
  <si>
    <t>بيمه بيكاری</t>
  </si>
  <si>
    <t>بن كارگری</t>
  </si>
  <si>
    <t xml:space="preserve"> کسر می شود:</t>
  </si>
  <si>
    <t xml:space="preserve"> اضافه می شود (کسر می شود):</t>
  </si>
  <si>
    <t>مزايای غير نقدی و پاداش</t>
  </si>
  <si>
    <t>بودجه هزینه های اداری و تشكيلاتی (كل استان)</t>
  </si>
  <si>
    <t xml:space="preserve"> حمايت هاي مالی سازمان به اعضاء در شرايط خاص</t>
  </si>
  <si>
    <t>عمران-معماری</t>
  </si>
  <si>
    <t xml:space="preserve"> 
توضیح) جدول فوق مربوط به بودجه هزینه های عملیاتی ناشی از هزینه حقوق و دستمزد و هزینه های اداری و تشکیلاتی می باشد و جنبه اطلاع رسانی دارد.
</t>
  </si>
  <si>
    <t>توضیح) این جدول جهت شفاف سازی و اطلاع رسانی در مورد سرمایه های موجود در بانک ها و میزان سود متعلقه به آن مدون شده است و
 .مجمع عمومی در این خصوص شرح اختیارات و مصوبه ای نخواهد داشت</t>
  </si>
  <si>
    <t>یادداشت شماره5</t>
  </si>
  <si>
    <t>تغییرات، ارقام مصوب و ملاحظات</t>
  </si>
  <si>
    <t xml:space="preserve">حق السهم دريافتي از مهندسان بابت کلاسهای آموزشی </t>
  </si>
  <si>
    <r>
      <t xml:space="preserve">    </t>
    </r>
    <r>
      <rPr>
        <b/>
        <sz val="16"/>
        <color theme="1"/>
        <rFont val="B Nazanin"/>
        <charset val="178"/>
      </rPr>
      <t xml:space="preserve"> مازاد (کسری) خالص</t>
    </r>
  </si>
  <si>
    <t xml:space="preserve">  هزینه های سرمایه ای  جاري سازمان دفتر مركزي و شهرستان ها(اثاثیه-نرم افزار)</t>
  </si>
  <si>
    <r>
      <t xml:space="preserve">
نکته) طبق بند 23 ماده 73 آیین نامه اجرایی قانون نظام مهندسی </t>
    </r>
    <r>
      <rPr>
        <b/>
        <u/>
        <sz val="12"/>
        <color theme="1"/>
        <rFont val="B Nazanin"/>
        <charset val="178"/>
      </rPr>
      <t xml:space="preserve">افتتاح حساب بانکی نزد بانک ها و برداشت از این حساب ها </t>
    </r>
    <r>
      <rPr>
        <b/>
        <sz val="12"/>
        <color theme="1"/>
        <rFont val="B Nazanin"/>
        <charset val="178"/>
      </rPr>
      <t>جهت انجام .امور نظام مهندسی و پرداخت هزینه ها جزو اختیارات هیات مدیره می باشد</t>
    </r>
    <r>
      <rPr>
        <b/>
        <u/>
        <sz val="12"/>
        <color theme="1"/>
        <rFont val="B Nazanin"/>
        <charset val="178"/>
      </rPr>
      <t xml:space="preserve">
</t>
    </r>
  </si>
  <si>
    <r>
      <t>آب</t>
    </r>
    <r>
      <rPr>
        <sz val="16"/>
        <color theme="1"/>
        <rFont val="B Nazanin"/>
        <charset val="178"/>
      </rPr>
      <t>*</t>
    </r>
  </si>
  <si>
    <r>
      <t>برق</t>
    </r>
    <r>
      <rPr>
        <sz val="16"/>
        <color theme="1"/>
        <rFont val="B Nazanin"/>
        <charset val="178"/>
      </rPr>
      <t>*</t>
    </r>
  </si>
  <si>
    <r>
      <t>گاز</t>
    </r>
    <r>
      <rPr>
        <b/>
        <sz val="16"/>
        <color theme="1"/>
        <rFont val="B Nazanin"/>
        <charset val="178"/>
      </rPr>
      <t>*</t>
    </r>
  </si>
  <si>
    <r>
      <t xml:space="preserve">   هزینه پست و تلفن وپیامک و اینترنت</t>
    </r>
    <r>
      <rPr>
        <b/>
        <sz val="16"/>
        <color theme="1"/>
        <rFont val="B Nazanin"/>
        <charset val="178"/>
      </rPr>
      <t>*</t>
    </r>
  </si>
  <si>
    <r>
      <t xml:space="preserve">   هزینه ایاب و ذهاب، اقامت(اعضا و هئيت مديره و پرسنل)</t>
    </r>
    <r>
      <rPr>
        <b/>
        <sz val="16"/>
        <color theme="1"/>
        <rFont val="B Nazanin"/>
        <charset val="178"/>
      </rPr>
      <t>*</t>
    </r>
  </si>
  <si>
    <r>
      <t>هزینه های پذیرایی و ميزبانی</t>
    </r>
    <r>
      <rPr>
        <b/>
        <sz val="16"/>
        <color theme="1"/>
        <rFont val="B Nazanin"/>
        <charset val="178"/>
      </rPr>
      <t>*</t>
    </r>
  </si>
  <si>
    <r>
      <t>هزینه اجاره محل</t>
    </r>
    <r>
      <rPr>
        <b/>
        <sz val="16"/>
        <color theme="1"/>
        <rFont val="B Nazanin"/>
        <charset val="178"/>
      </rPr>
      <t>*</t>
    </r>
    <r>
      <rPr>
        <b/>
        <sz val="11"/>
        <color theme="1"/>
        <rFont val="B Nazanin"/>
        <charset val="178"/>
      </rPr>
      <t>(طبق قرارداد)</t>
    </r>
  </si>
  <si>
    <r>
      <t>هزینه تعمیر و نگهداری اثاثه و منصوبات</t>
    </r>
    <r>
      <rPr>
        <b/>
        <sz val="16"/>
        <color theme="1"/>
        <rFont val="B Nazanin"/>
        <charset val="178"/>
      </rPr>
      <t>*</t>
    </r>
  </si>
  <si>
    <r>
      <t xml:space="preserve"> درج آگهی ها و اطلاع رسانیهای مطبوعاتی</t>
    </r>
    <r>
      <rPr>
        <b/>
        <sz val="16"/>
        <color theme="1"/>
        <rFont val="B Nazanin"/>
        <charset val="178"/>
      </rPr>
      <t>*</t>
    </r>
  </si>
  <si>
    <t>بودجه حقوق و دستمزد و سایر هزینه های کارکنان (کل استان)</t>
  </si>
  <si>
    <r>
      <t xml:space="preserve"> سايت وپشتیبانی  برنامه هاي كاربردی</t>
    </r>
    <r>
      <rPr>
        <b/>
        <sz val="16"/>
        <color theme="1"/>
        <rFont val="B Nazanin"/>
        <charset val="178"/>
      </rPr>
      <t>*</t>
    </r>
  </si>
  <si>
    <t>حقوق 12 ماهه ریاست سازمان</t>
  </si>
  <si>
    <t>نشریه و خبر نامه</t>
  </si>
  <si>
    <t>هزینه های حسابرسی و  صورتهای مالی</t>
  </si>
  <si>
    <t>پاداش  سالیانه بازرسان</t>
  </si>
  <si>
    <t>اجلاس سالانه شورای مرکزی-هیئت عمومی</t>
  </si>
  <si>
    <t xml:space="preserve">اجرای ابنيه و تاسيسات ساختمان جدید نظام مهندسی-نگهبانی ساختمان </t>
  </si>
  <si>
    <t>حق عضویت اعضای باپروانه</t>
  </si>
  <si>
    <t xml:space="preserve">درامد تمدید دفاتر  </t>
  </si>
  <si>
    <t>درامد تمدید  شرکتهای مجری</t>
  </si>
  <si>
    <t>درامد تاسیس شرکتهای مجری</t>
  </si>
  <si>
    <t xml:space="preserve"> درامد تاسیس دفاتر</t>
  </si>
  <si>
    <t xml:space="preserve">  حق ماموریت اعضاء هیئت مدیره  و سازمان در خارج از استان</t>
  </si>
  <si>
    <t>توضیح-در صورت برداشت از حساب بانکی جهت خرید ساختمان سود سپرده بانکی با توجه به زمان برداشت شده کاهش پیدا میکند.</t>
  </si>
  <si>
    <t xml:space="preserve">  حق الزحمه اعضاء شورای انتظامی</t>
  </si>
  <si>
    <t>هزینه برگزاری دوره های آموزشی</t>
  </si>
  <si>
    <t xml:space="preserve"> ارائه خدمات مشاوره ای و حقوقی و مالی و مالیاتی  مربوط به سازمان و اعضای سازمان</t>
  </si>
  <si>
    <t>هزینه نظارت سازمان بر حسن انجام خدمات مهندسی در بخش طراحی، نظارت و اجرا</t>
  </si>
  <si>
    <t>مجامع و جلسات تخصصی</t>
  </si>
  <si>
    <t xml:space="preserve">  حق الزحمه اعضای سازمان در جلسات، گروه ها و  کمیسیون ها</t>
  </si>
  <si>
    <t xml:space="preserve">  بیمه مسنولیت حرفه اي -100% به عهده سازمان</t>
  </si>
  <si>
    <t>حق الجلسات مدیران دفاتر شهرستان</t>
  </si>
  <si>
    <t>خزانه دار</t>
  </si>
  <si>
    <t>صادرات</t>
  </si>
  <si>
    <t>تجارت</t>
  </si>
  <si>
    <t>خرید یا ساخت ساختمان یا رهن کامل جهت دفتر مرکزی و  شهرستان ها با موقعیت اداری</t>
  </si>
  <si>
    <t>برای سال مالی منتهی به 29 اسفند 1401</t>
  </si>
  <si>
    <t>بودجه پیشنهادی1401</t>
  </si>
  <si>
    <t>ملاحظات سال1401</t>
  </si>
  <si>
    <r>
      <t xml:space="preserve">   هزینه مصارف و ملزومات اداری</t>
    </r>
    <r>
      <rPr>
        <b/>
        <sz val="16"/>
        <rFont val="B Nazanin"/>
        <charset val="178"/>
      </rPr>
      <t>*</t>
    </r>
  </si>
  <si>
    <r>
      <t>چاپ و تکثیر</t>
    </r>
    <r>
      <rPr>
        <b/>
        <sz val="16"/>
        <rFont val="B Nazanin"/>
        <charset val="178"/>
      </rPr>
      <t>*</t>
    </r>
  </si>
  <si>
    <t>برای سال مالی منتهی به29 اسفند 1401</t>
  </si>
  <si>
    <t>حقیقی</t>
  </si>
  <si>
    <t>حقوقی</t>
  </si>
  <si>
    <t>برای سال مالی منتهی به29 اسفند1401</t>
  </si>
  <si>
    <t>بودجه درآمد ناشی از خدمات ارائه شده، برای سال مالی منتهی به29 اسفند 1401</t>
  </si>
  <si>
    <t>سال مالی منتهی به29 اسفند 1401</t>
  </si>
  <si>
    <t>برای سال مالی منتهی به 29 اسفند1401</t>
  </si>
  <si>
    <t>بودجه پیشنهادی 1401</t>
  </si>
  <si>
    <t>موجودي 1400/12/29</t>
  </si>
  <si>
    <r>
      <rPr>
        <b/>
        <sz val="48"/>
        <color theme="1"/>
        <rFont val="B Nazanin"/>
        <charset val="178"/>
      </rPr>
      <t xml:space="preserve"> بودجه پيشنهادي سال1401</t>
    </r>
    <r>
      <rPr>
        <b/>
        <sz val="72"/>
        <color theme="1"/>
        <rFont val="B Nazanin"/>
        <charset val="178"/>
      </rPr>
      <t xml:space="preserve"> </t>
    </r>
  </si>
  <si>
    <r>
      <rPr>
        <sz val="36"/>
        <color theme="1"/>
        <rFont val="B Titr"/>
        <charset val="178"/>
      </rPr>
      <t>سازمان نظام مهندسی ساختمان استان کرمانشاه</t>
    </r>
    <r>
      <rPr>
        <sz val="28"/>
        <color theme="1"/>
        <rFont val="2  Nazanin"/>
        <charset val="178"/>
      </rPr>
      <t xml:space="preserve">
</t>
    </r>
  </si>
  <si>
    <t>ثابت</t>
  </si>
  <si>
    <t>متغیر</t>
  </si>
  <si>
    <t>نظارت دفتر مرکزی کرمانشاه</t>
  </si>
  <si>
    <t>نظارت نمایندگی شهرستان</t>
  </si>
  <si>
    <t>حق الزحمه کنترل نقشه</t>
  </si>
  <si>
    <t xml:space="preserve">  سایر هزینه های مالی و پيش بيني نشده ( هزينه های متفرقه، هزينه اقامتی مهمانان سازمان، حمايت از طرح های استانی و سایر)</t>
  </si>
  <si>
    <t xml:space="preserve">  حق الزحمه حضور اعضاء هیات مدیره در جلسات هیئت رئیسه و هئیت مدیره و خارج از سازمان *</t>
  </si>
  <si>
    <t xml:space="preserve">    باستثناء حق الزحمه رییس و خزانه دار که براساس دستورالعمل شورای مرکزی تعیین می گردد * </t>
  </si>
  <si>
    <t>درآمد تاسيس و تمديد دفاتر مهندسی و     شرکت های حقوقی و مجری ذيصلاح</t>
  </si>
  <si>
    <t>توضیح 1:  مبنای افزایش حقوق کارمندان بخشنامه ابتدای سال وزارت کار و امور اجتماعی میباشد.</t>
  </si>
  <si>
    <t>توضیح 2:   حقوق ریاست  سازمان و خزانه دار بر اساس آیین نامه سال 1399 شورای مرکزی</t>
  </si>
  <si>
    <t>بودجه مصوب 1401</t>
  </si>
  <si>
    <t>پیگیری و انجام خدمات رفاهی برای اعضای سازمان</t>
  </si>
  <si>
    <t xml:space="preserve">توضیحات </t>
  </si>
  <si>
    <t xml:space="preserve">به منظور رفع شرایط بحرانی حداقل چهار نقر از اعضای سازمان در سال </t>
  </si>
  <si>
    <t xml:space="preserve">بر اساس قرار داد منعقد شده موجود </t>
  </si>
  <si>
    <t>بر اساس تفاهم نامه فیمابین میباشد.</t>
  </si>
  <si>
    <t>از محل هفت درصد طراحان و مجریان و آزمایشگاه ها تامین میگردد.</t>
  </si>
  <si>
    <t xml:space="preserve">هزینه ترویج و آموزش و پژوهش </t>
  </si>
  <si>
    <t>-</t>
  </si>
  <si>
    <t xml:space="preserve">به تعداد هفت نفر در هر کمیسیون و پنج ساعت در هرماه </t>
  </si>
  <si>
    <t xml:space="preserve">بر اساس فیش های پرداختی صورت گرفته </t>
  </si>
  <si>
    <t xml:space="preserve">بر اساس اسناد و مدارک پرداختی موجود </t>
  </si>
  <si>
    <t xml:space="preserve">به منظور ضرورت شرکت در جلسات و یا سمینارهایی در خارج از استان </t>
  </si>
  <si>
    <t>جهت تامین اقلام پذیرایی از مهمانانی از سایر ارگانها و شهرستانها</t>
  </si>
  <si>
    <t xml:space="preserve">بر اساس قرارداد منعقد شده </t>
  </si>
  <si>
    <t xml:space="preserve">بر اساس فاکتور های هزینه شده </t>
  </si>
  <si>
    <t>اسناد مالی هزینه شده موجود میباشد.</t>
  </si>
  <si>
    <t>توضیحات</t>
  </si>
  <si>
    <t xml:space="preserve">تا تصویب مجمع جدید بر اساس آیین نامه ابلاغی سال 99 شورای مرکزی محاسبه گردیده است . </t>
  </si>
  <si>
    <t xml:space="preserve">بدلیل عدم برگزاری مجمع در سنوات قبل و نیاز شدید سازمان به کارمند جدید دو نفر با مصوبه هیات مدیره بکارگیری شده اند. </t>
  </si>
  <si>
    <t>به منظور امکان نیاز به انجام اضافه کاری برخی از پرسنل در سازمان</t>
  </si>
  <si>
    <t>بر اساس قرارداد منعقد شده موجود</t>
  </si>
  <si>
    <t xml:space="preserve">بر اساس مفاد قانون کار جدید جاری در کشور </t>
  </si>
  <si>
    <t>به منظور امکان نیاز به اعزام برخی از پرسنل در سازمان</t>
  </si>
  <si>
    <t>با توجه به وجود سه مناسبت در سال (روز زن و روز مرد و روز مهندس )</t>
  </si>
  <si>
    <t>3*5000000</t>
  </si>
  <si>
    <t xml:space="preserve">سازمان نظام مهندسی ساختمان استان کرمانشاه                                 </t>
  </si>
  <si>
    <t xml:space="preserve">بابت تامین نیروی لازم جهت ارزیابی عملکرد نقشه برداران توسط سازمان </t>
  </si>
  <si>
    <t xml:space="preserve">هزینه های ارزیابی ،آموزش و ترویج و کنترل شاغلین در بخش گاز </t>
  </si>
  <si>
    <t>از بابت هزینه های دریافت شده تا زمان ابلاغ دستور توقف (1401/04/14)</t>
  </si>
  <si>
    <t xml:space="preserve">کارمزد توزیع کارشناسی ماده 27 و ارزیابی عملکرد ها  توسط سازمان </t>
  </si>
  <si>
    <t>از بابت هزینه های دریافت شده تا زمان ابلاغ دستور توقف   (1401/04/14)</t>
  </si>
  <si>
    <t>این مبلغ بابت ارائه خدمات مشاوره ای و حقوقی و مالی و مالیاتی  مربوط به سازمان و اعضای سازمان و هزینه نظارت سازمان بر حسن انجام خدمات مهندسی در بخش اجرا  و هم چنین هزینه ترویج و آموزش و پژوهش مصرف میگردد.</t>
  </si>
  <si>
    <t>درآمد حاصل از ماده 37 قانون نظام مهندسی***</t>
  </si>
  <si>
    <t>شناسنامه فنی و ملكي دفتر مرکزی کرمانشاه**</t>
  </si>
  <si>
    <t>شناسنامه فنی و ملكی نمایندگی شهرستان ها**</t>
  </si>
  <si>
    <t xml:space="preserve"> مجریان*</t>
  </si>
  <si>
    <t xml:space="preserve">   *  نکته1)درصدی از   این مبلغ بابت ارائه خدمات مشاوره ای و حقوقی و مالیاتی مربوط به اعضای سازمان و هزینه نظارت سازمان بر حسن انجام خدمات مهندسی در بخش طراحی، نظارت و اجرا و همچنین هزینه ترویج و آموزش و پژوهش مصرف می گردد.</t>
  </si>
  <si>
    <t xml:space="preserve"> **   نکته2)  درآمد شناسنامه فنی و ملکی تا تاریخ رای دیوان(1401/4/14) محاسبه شده است </t>
  </si>
  <si>
    <t xml:space="preserve">***    نکته3)  منابع دریافتی سازمان ناشی از درآمدهای ماده 37 قانون شامل : درصد حق السهم سازمان از ارائه خدمات به غیر از موارد ذکر شده در جدول فوق می باشد شامل دفاتر ،آزمایشگاه و </t>
  </si>
  <si>
    <t xml:space="preserve">                            در خصوص  املاک سازمان نظام مهندسی موارد زیر به مجمع پیشنهاد می گردد:                                                                                                                         1- تهاتریکی از املاک با یک ساختمان احداث شده(به صورت همزمان)   که قابل بهره برداری بوده و  از نظر فنی مورد تایید باشد.                               2- ساخت یکی از املاک به صورت مشارکت در ساخت با سازنده ای مورد تایید هیات مدیره با رعایت قوانین و مقررات معاملاتی و اطلاع رسانی های لازم .                                                                                                                                                                                                                          گزینه های پیشنهادی پس از بررسی در کمیسیون معاملات جهت تصویب به هیات مدیره ارائه می گردد.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</si>
</sst>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_-* #,##0\-;_-* &quot;-&quot;_-;_-@_-"/>
    <numFmt numFmtId="43" formatCode="_-* #,##0.00_-;_-* #,##0.00\-;_-* &quot;-&quot;??_-;_-@_-"/>
    <numFmt numFmtId="164" formatCode="_-* #,##0_-;_-* #,##0\-;_-* &quot;-&quot;??_-;_-@_-"/>
    <numFmt numFmtId="165" formatCode="#,##0_ ;\-#,##0\ "/>
    <numFmt numFmtId="166" formatCode="#,##0_ ;\-#,##0&quot; &quot;"/>
  </numFmts>
  <fonts count="5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26"/>
      <color theme="1"/>
      <name val="IranNastaliq"/>
      <family val="1"/>
    </font>
    <font>
      <b/>
      <sz val="11"/>
      <color theme="1"/>
      <name val="B Nazanin"/>
      <charset val="178"/>
    </font>
    <font>
      <b/>
      <sz val="11"/>
      <color theme="1"/>
      <name val="B Kamran"/>
      <charset val="178"/>
    </font>
    <font>
      <b/>
      <sz val="16"/>
      <color theme="1"/>
      <name val="B Kamran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B Titr"/>
      <charset val="178"/>
    </font>
    <font>
      <sz val="12"/>
      <color theme="1"/>
      <name val="B Homa"/>
      <charset val="178"/>
    </font>
    <font>
      <sz val="11"/>
      <color theme="1"/>
      <name val="B Nazanin"/>
      <charset val="178"/>
    </font>
    <font>
      <b/>
      <sz val="14"/>
      <color theme="1"/>
      <name val="B Homa"/>
      <charset val="178"/>
    </font>
    <font>
      <sz val="9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4"/>
      <color theme="1"/>
      <name val="B Kamran"/>
      <charset val="178"/>
    </font>
    <font>
      <b/>
      <sz val="11"/>
      <color theme="1"/>
      <name val="IranNastaliq"/>
      <family val="1"/>
    </font>
    <font>
      <b/>
      <sz val="16"/>
      <color theme="1"/>
      <name val="IranNastaliq"/>
      <family val="1"/>
    </font>
    <font>
      <sz val="14"/>
      <color theme="1"/>
      <name val="IranNastaliq"/>
      <family val="1"/>
    </font>
    <font>
      <b/>
      <sz val="24"/>
      <color theme="1"/>
      <name val="IranNastaliq"/>
      <family val="1"/>
    </font>
    <font>
      <sz val="14"/>
      <color theme="1"/>
      <name val="B Nazanin"/>
      <charset val="178"/>
    </font>
    <font>
      <sz val="28"/>
      <color theme="1"/>
      <name val="2  Nazanin"/>
      <charset val="178"/>
    </font>
    <font>
      <b/>
      <sz val="14"/>
      <color theme="1"/>
      <name val="2  Nazanin"/>
      <charset val="178"/>
    </font>
    <font>
      <b/>
      <sz val="16"/>
      <color theme="1"/>
      <name val="2  Nazanin"/>
      <charset val="178"/>
    </font>
    <font>
      <b/>
      <sz val="11"/>
      <color theme="1"/>
      <name val="2  Nazanin"/>
      <charset val="178"/>
    </font>
    <font>
      <sz val="16"/>
      <color theme="1"/>
      <name val="2  Nazanin"/>
      <charset val="178"/>
    </font>
    <font>
      <sz val="48"/>
      <color theme="1"/>
      <name val="2  Nazanin"/>
      <charset val="178"/>
    </font>
    <font>
      <sz val="101"/>
      <color theme="1"/>
      <name val="2  Nazanin"/>
      <charset val="178"/>
    </font>
    <font>
      <sz val="11"/>
      <color theme="1"/>
      <name val="2  Nazanin"/>
      <charset val="178"/>
    </font>
    <font>
      <b/>
      <sz val="12"/>
      <color theme="1"/>
      <name val="2  Nazanin"/>
      <charset val="178"/>
    </font>
    <font>
      <b/>
      <sz val="1"/>
      <color theme="1"/>
      <name val="2 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b/>
      <sz val="14"/>
      <color theme="1"/>
      <name val="B Nazanin"/>
      <charset val="178"/>
    </font>
    <font>
      <b/>
      <sz val="22"/>
      <color theme="1"/>
      <name val="B Nazanin"/>
      <charset val="178"/>
    </font>
    <font>
      <sz val="12"/>
      <color theme="1"/>
      <name val="B Nazanin"/>
      <charset val="178"/>
    </font>
    <font>
      <b/>
      <sz val="22"/>
      <color rgb="FFFF0000"/>
      <name val="B Nazanin"/>
      <charset val="178"/>
    </font>
    <font>
      <b/>
      <sz val="12"/>
      <color theme="1"/>
      <name val="B Nazanin"/>
      <charset val="178"/>
    </font>
    <font>
      <b/>
      <u/>
      <sz val="12"/>
      <color theme="1"/>
      <name val="B Nazanin"/>
      <charset val="178"/>
    </font>
    <font>
      <b/>
      <sz val="24"/>
      <color theme="1"/>
      <name val="B Nazanin"/>
      <charset val="178"/>
    </font>
    <font>
      <b/>
      <sz val="16"/>
      <color rgb="FFFF0000"/>
      <name val="B Nazanin"/>
      <charset val="178"/>
    </font>
    <font>
      <b/>
      <sz val="10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6"/>
      <name val="B Nazanin"/>
      <charset val="178"/>
    </font>
    <font>
      <b/>
      <sz val="48"/>
      <color theme="1"/>
      <name val="B Nazanin"/>
      <charset val="178"/>
    </font>
    <font>
      <b/>
      <sz val="72"/>
      <color theme="1"/>
      <name val="B Nazanin"/>
      <charset val="178"/>
    </font>
    <font>
      <sz val="36"/>
      <color theme="1"/>
      <name val="B Titr"/>
      <charset val="178"/>
    </font>
    <font>
      <sz val="36"/>
      <color theme="1"/>
      <name val="B Nazanin"/>
      <charset val="178"/>
    </font>
    <font>
      <b/>
      <sz val="18"/>
      <color theme="1"/>
      <name val="B Nazanin"/>
      <charset val="178"/>
    </font>
    <font>
      <b/>
      <sz val="10"/>
      <color theme="1"/>
      <name val="Calibri"/>
      <family val="2"/>
      <charset val="178"/>
      <scheme val="minor"/>
    </font>
    <font>
      <b/>
      <sz val="9"/>
      <color theme="1"/>
      <name val="B Nazanin"/>
      <charset val="178"/>
    </font>
    <font>
      <sz val="10"/>
      <color theme="1"/>
      <name val="B Nazanin"/>
      <charset val="178"/>
    </font>
    <font>
      <b/>
      <sz val="14"/>
      <color rgb="FFFF0000"/>
      <name val="B Nazanin"/>
      <charset val="178"/>
    </font>
    <font>
      <b/>
      <sz val="11"/>
      <color rgb="FFFF0000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0" fillId="0" borderId="0" xfId="1" applyNumberFormat="1" applyFont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0" fillId="0" borderId="0" xfId="1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readingOrder="1"/>
    </xf>
    <xf numFmtId="0" fontId="11" fillId="0" borderId="0" xfId="0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0" fontId="2" fillId="0" borderId="0" xfId="0" applyFont="1" applyAlignment="1">
      <alignment vertical="center" readingOrder="1"/>
    </xf>
    <xf numFmtId="43" fontId="2" fillId="0" borderId="0" xfId="0" applyNumberFormat="1" applyFont="1" applyAlignment="1">
      <alignment vertical="center" readingOrder="1"/>
    </xf>
    <xf numFmtId="0" fontId="0" fillId="0" borderId="0" xfId="0" applyAlignment="1">
      <alignment horizontal="center" vertical="center" readingOrder="1"/>
    </xf>
    <xf numFmtId="164" fontId="0" fillId="0" borderId="0" xfId="1" applyNumberFormat="1" applyFont="1" applyAlignment="1">
      <alignment readingOrder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164" fontId="21" fillId="0" borderId="49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4" fontId="23" fillId="0" borderId="0" xfId="1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readingOrder="1"/>
    </xf>
    <xf numFmtId="0" fontId="27" fillId="0" borderId="0" xfId="0" applyFont="1" applyAlignment="1">
      <alignment horizontal="center" vertical="center" readingOrder="1"/>
    </xf>
    <xf numFmtId="0" fontId="23" fillId="0" borderId="0" xfId="0" applyFont="1" applyAlignment="1">
      <alignment vertical="center" readingOrder="2"/>
    </xf>
    <xf numFmtId="0" fontId="23" fillId="0" borderId="0" xfId="0" applyFont="1" applyAlignment="1">
      <alignment horizontal="center" vertical="center" readingOrder="2"/>
    </xf>
    <xf numFmtId="0" fontId="22" fillId="0" borderId="0" xfId="0" applyFont="1" applyAlignment="1">
      <alignment horizontal="center" vertical="center" readingOrder="2"/>
    </xf>
    <xf numFmtId="0" fontId="23" fillId="1" borderId="23" xfId="0" applyFont="1" applyFill="1" applyBorder="1" applyAlignment="1">
      <alignment horizontal="center" vertical="center"/>
    </xf>
    <xf numFmtId="49" fontId="28" fillId="0" borderId="56" xfId="0" applyNumberFormat="1" applyFont="1" applyBorder="1" applyAlignment="1">
      <alignment horizontal="center" vertical="center"/>
    </xf>
    <xf numFmtId="0" fontId="2" fillId="0" borderId="0" xfId="0" applyFont="1"/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 readingOrder="1"/>
    </xf>
    <xf numFmtId="0" fontId="21" fillId="4" borderId="49" xfId="0" applyFont="1" applyFill="1" applyBorder="1" applyAlignment="1">
      <alignment horizontal="center" vertical="center" readingOrder="1"/>
    </xf>
    <xf numFmtId="0" fontId="21" fillId="4" borderId="49" xfId="0" applyFont="1" applyFill="1" applyBorder="1" applyAlignment="1">
      <alignment horizontal="center" vertical="center" readingOrder="2"/>
    </xf>
    <xf numFmtId="0" fontId="4" fillId="0" borderId="69" xfId="0" applyFont="1" applyBorder="1" applyAlignment="1">
      <alignment vertical="center" readingOrder="2"/>
    </xf>
    <xf numFmtId="3" fontId="33" fillId="4" borderId="7" xfId="1" applyNumberFormat="1" applyFont="1" applyFill="1" applyBorder="1" applyAlignment="1">
      <alignment horizontal="center" vertical="center" readingOrder="2"/>
    </xf>
    <xf numFmtId="0" fontId="4" fillId="0" borderId="41" xfId="0" applyFont="1" applyBorder="1" applyAlignment="1">
      <alignment vertical="center" readingOrder="2"/>
    </xf>
    <xf numFmtId="0" fontId="4" fillId="0" borderId="42" xfId="0" applyFont="1" applyBorder="1" applyAlignment="1">
      <alignment vertical="center" readingOrder="2"/>
    </xf>
    <xf numFmtId="3" fontId="35" fillId="4" borderId="7" xfId="1" applyNumberFormat="1" applyFont="1" applyFill="1" applyBorder="1" applyAlignment="1">
      <alignment horizontal="center" vertical="center" readingOrder="2"/>
    </xf>
    <xf numFmtId="0" fontId="4" fillId="0" borderId="31" xfId="0" applyFont="1" applyBorder="1" applyAlignment="1">
      <alignment vertical="center" readingOrder="2"/>
    </xf>
    <xf numFmtId="3" fontId="30" fillId="0" borderId="66" xfId="1" applyNumberFormat="1" applyFont="1" applyBorder="1" applyAlignment="1">
      <alignment horizontal="center" vertical="center" readingOrder="2"/>
    </xf>
    <xf numFmtId="0" fontId="30" fillId="0" borderId="66" xfId="0" applyFont="1" applyBorder="1" applyAlignment="1">
      <alignment horizontal="center" vertical="center" readingOrder="2"/>
    </xf>
    <xf numFmtId="0" fontId="38" fillId="4" borderId="7" xfId="0" applyFont="1" applyFill="1" applyBorder="1" applyAlignment="1">
      <alignment horizontal="center" vertical="center" readingOrder="2"/>
    </xf>
    <xf numFmtId="3" fontId="39" fillId="0" borderId="29" xfId="1" applyNumberFormat="1" applyFont="1" applyBorder="1" applyAlignment="1">
      <alignment horizontal="center" vertical="center" readingOrder="2"/>
    </xf>
    <xf numFmtId="0" fontId="30" fillId="0" borderId="17" xfId="0" applyFont="1" applyBorder="1" applyAlignment="1">
      <alignment horizontal="center" vertical="center" readingOrder="2"/>
    </xf>
    <xf numFmtId="3" fontId="30" fillId="0" borderId="7" xfId="1" applyNumberFormat="1" applyFont="1" applyBorder="1" applyAlignment="1">
      <alignment horizontal="center" vertical="center" readingOrder="2"/>
    </xf>
    <xf numFmtId="0" fontId="38" fillId="0" borderId="7" xfId="0" applyFont="1" applyBorder="1" applyAlignment="1">
      <alignment horizontal="center" vertical="center" readingOrder="2"/>
    </xf>
    <xf numFmtId="0" fontId="38" fillId="4" borderId="17" xfId="0" applyFont="1" applyFill="1" applyBorder="1" applyAlignment="1">
      <alignment horizontal="center" vertical="center" readingOrder="2"/>
    </xf>
    <xf numFmtId="0" fontId="30" fillId="4" borderId="49" xfId="0" applyFont="1" applyFill="1" applyBorder="1" applyAlignment="1">
      <alignment horizontal="center" vertical="center"/>
    </xf>
    <xf numFmtId="164" fontId="32" fillId="0" borderId="29" xfId="1" applyNumberFormat="1" applyFont="1" applyBorder="1" applyAlignment="1">
      <alignment horizontal="center" vertical="center" readingOrder="2"/>
    </xf>
    <xf numFmtId="0" fontId="36" fillId="4" borderId="52" xfId="0" applyFont="1" applyFill="1" applyBorder="1" applyAlignment="1">
      <alignment horizontal="center" vertical="center" readingOrder="1"/>
    </xf>
    <xf numFmtId="0" fontId="36" fillId="4" borderId="33" xfId="0" applyFont="1" applyFill="1" applyBorder="1" applyAlignment="1">
      <alignment horizontal="center" vertical="center" readingOrder="1"/>
    </xf>
    <xf numFmtId="0" fontId="36" fillId="4" borderId="70" xfId="0" applyFont="1" applyFill="1" applyBorder="1" applyAlignment="1">
      <alignment horizontal="center" vertical="center" readingOrder="1"/>
    </xf>
    <xf numFmtId="165" fontId="32" fillId="4" borderId="7" xfId="1" applyNumberFormat="1" applyFont="1" applyFill="1" applyBorder="1" applyAlignment="1">
      <alignment vertical="center"/>
    </xf>
    <xf numFmtId="0" fontId="4" fillId="0" borderId="30" xfId="0" applyFont="1" applyBorder="1" applyAlignment="1">
      <alignment vertical="center" readingOrder="2"/>
    </xf>
    <xf numFmtId="164" fontId="32" fillId="0" borderId="24" xfId="1" applyNumberFormat="1" applyFont="1" applyBorder="1" applyAlignment="1">
      <alignment horizontal="center" vertical="center" readingOrder="2"/>
    </xf>
    <xf numFmtId="164" fontId="36" fillId="4" borderId="2" xfId="1" applyNumberFormat="1" applyFont="1" applyFill="1" applyBorder="1" applyAlignment="1">
      <alignment horizontal="center" vertical="center" readingOrder="1"/>
    </xf>
    <xf numFmtId="0" fontId="0" fillId="0" borderId="0" xfId="0" applyAlignment="1">
      <alignment vertical="center"/>
    </xf>
    <xf numFmtId="3" fontId="30" fillId="0" borderId="39" xfId="1" applyNumberFormat="1" applyFont="1" applyBorder="1" applyAlignment="1">
      <alignment horizontal="center" vertical="center" readingOrder="2"/>
    </xf>
    <xf numFmtId="0" fontId="30" fillId="0" borderId="39" xfId="0" applyFont="1" applyBorder="1" applyAlignment="1">
      <alignment horizontal="center" vertical="center" readingOrder="2"/>
    </xf>
    <xf numFmtId="0" fontId="4" fillId="5" borderId="71" xfId="0" applyFont="1" applyFill="1" applyBorder="1" applyAlignment="1">
      <alignment vertical="center" readingOrder="2"/>
    </xf>
    <xf numFmtId="3" fontId="30" fillId="4" borderId="40" xfId="1" applyNumberFormat="1" applyFont="1" applyFill="1" applyBorder="1" applyAlignment="1">
      <alignment horizontal="center" vertical="center" readingOrder="2"/>
    </xf>
    <xf numFmtId="0" fontId="38" fillId="4" borderId="40" xfId="0" applyFont="1" applyFill="1" applyBorder="1" applyAlignment="1">
      <alignment vertical="center" readingOrder="2"/>
    </xf>
    <xf numFmtId="0" fontId="4" fillId="4" borderId="71" xfId="0" applyFont="1" applyFill="1" applyBorder="1" applyAlignment="1">
      <alignment vertical="center" readingOrder="2"/>
    </xf>
    <xf numFmtId="164" fontId="32" fillId="0" borderId="40" xfId="1" applyNumberFormat="1" applyFont="1" applyBorder="1" applyAlignment="1">
      <alignment horizontal="center" vertical="center" readingOrder="2"/>
    </xf>
    <xf numFmtId="41" fontId="2" fillId="0" borderId="0" xfId="0" applyNumberFormat="1" applyFont="1" applyAlignment="1">
      <alignment vertical="center"/>
    </xf>
    <xf numFmtId="164" fontId="32" fillId="0" borderId="32" xfId="0" applyNumberFormat="1" applyFont="1" applyBorder="1" applyAlignment="1">
      <alignment horizontal="center" vertical="center" readingOrder="1"/>
    </xf>
    <xf numFmtId="0" fontId="32" fillId="1" borderId="13" xfId="0" applyFont="1" applyFill="1" applyBorder="1" applyAlignment="1">
      <alignment horizontal="center" vertical="center" readingOrder="1"/>
    </xf>
    <xf numFmtId="164" fontId="32" fillId="0" borderId="13" xfId="1" applyNumberFormat="1" applyFont="1" applyBorder="1" applyAlignment="1">
      <alignment vertical="center" readingOrder="1"/>
    </xf>
    <xf numFmtId="164" fontId="21" fillId="0" borderId="28" xfId="1" applyNumberFormat="1" applyFont="1" applyBorder="1" applyAlignment="1">
      <alignment horizontal="center" vertical="center"/>
    </xf>
    <xf numFmtId="164" fontId="21" fillId="0" borderId="34" xfId="1" applyNumberFormat="1" applyFont="1" applyBorder="1" applyAlignment="1">
      <alignment horizontal="center" vertical="center"/>
    </xf>
    <xf numFmtId="0" fontId="4" fillId="4" borderId="31" xfId="0" applyFont="1" applyFill="1" applyBorder="1" applyAlignment="1">
      <alignment vertical="center" readingOrder="2"/>
    </xf>
    <xf numFmtId="0" fontId="4" fillId="4" borderId="74" xfId="0" applyFont="1" applyFill="1" applyBorder="1" applyAlignment="1">
      <alignment vertical="center" readingOrder="2"/>
    </xf>
    <xf numFmtId="0" fontId="4" fillId="0" borderId="71" xfId="0" applyFont="1" applyBorder="1" applyAlignment="1">
      <alignment readingOrder="2"/>
    </xf>
    <xf numFmtId="3" fontId="30" fillId="0" borderId="75" xfId="1" applyNumberFormat="1" applyFont="1" applyBorder="1" applyAlignment="1">
      <alignment horizontal="center" vertical="center" readingOrder="2"/>
    </xf>
    <xf numFmtId="0" fontId="30" fillId="0" borderId="40" xfId="0" applyFont="1" applyBorder="1" applyAlignment="1">
      <alignment horizontal="center" vertical="center" readingOrder="2"/>
    </xf>
    <xf numFmtId="43" fontId="2" fillId="0" borderId="0" xfId="0" applyNumberFormat="1" applyFont="1" applyAlignment="1">
      <alignment vertical="center"/>
    </xf>
    <xf numFmtId="164" fontId="32" fillId="5" borderId="7" xfId="1" applyNumberFormat="1" applyFont="1" applyFill="1" applyBorder="1" applyAlignment="1">
      <alignment vertical="center" readingOrder="1"/>
    </xf>
    <xf numFmtId="9" fontId="32" fillId="5" borderId="7" xfId="1" applyNumberFormat="1" applyFont="1" applyFill="1" applyBorder="1" applyAlignment="1">
      <alignment horizontal="center" vertical="center" readingOrder="1"/>
    </xf>
    <xf numFmtId="9" fontId="32" fillId="0" borderId="10" xfId="0" applyNumberFormat="1" applyFont="1" applyBorder="1" applyAlignment="1">
      <alignment vertical="center" readingOrder="1"/>
    </xf>
    <xf numFmtId="9" fontId="32" fillId="0" borderId="7" xfId="0" applyNumberFormat="1" applyFont="1" applyBorder="1" applyAlignment="1">
      <alignment vertical="center" readingOrder="1"/>
    </xf>
    <xf numFmtId="164" fontId="32" fillId="0" borderId="7" xfId="1" applyNumberFormat="1" applyFont="1" applyBorder="1" applyAlignment="1">
      <alignment vertical="center" readingOrder="1"/>
    </xf>
    <xf numFmtId="164" fontId="32" fillId="0" borderId="30" xfId="1" applyNumberFormat="1" applyFont="1" applyBorder="1" applyAlignment="1">
      <alignment vertical="center" readingOrder="1"/>
    </xf>
    <xf numFmtId="164" fontId="32" fillId="0" borderId="10" xfId="1" applyNumberFormat="1" applyFont="1" applyBorder="1" applyAlignment="1">
      <alignment vertical="center" readingOrder="1"/>
    </xf>
    <xf numFmtId="164" fontId="32" fillId="0" borderId="31" xfId="1" applyNumberFormat="1" applyFont="1" applyBorder="1" applyAlignment="1">
      <alignment vertical="center" readingOrder="1"/>
    </xf>
    <xf numFmtId="0" fontId="36" fillId="0" borderId="11" xfId="0" applyFont="1" applyBorder="1" applyAlignment="1">
      <alignment horizontal="center" vertical="center" readingOrder="1"/>
    </xf>
    <xf numFmtId="0" fontId="36" fillId="0" borderId="12" xfId="0" applyFont="1" applyBorder="1" applyAlignment="1">
      <alignment horizontal="center" vertical="center" readingOrder="1"/>
    </xf>
    <xf numFmtId="0" fontId="36" fillId="0" borderId="16" xfId="0" applyFont="1" applyBorder="1" applyAlignment="1">
      <alignment horizontal="center" vertical="center" readingOrder="1"/>
    </xf>
    <xf numFmtId="9" fontId="32" fillId="0" borderId="10" xfId="0" applyNumberFormat="1" applyFont="1" applyBorder="1" applyAlignment="1">
      <alignment horizontal="center" vertical="center" readingOrder="1"/>
    </xf>
    <xf numFmtId="9" fontId="32" fillId="0" borderId="7" xfId="0" applyNumberFormat="1" applyFont="1" applyBorder="1" applyAlignment="1">
      <alignment horizontal="center" vertical="center" readingOrder="1"/>
    </xf>
    <xf numFmtId="49" fontId="32" fillId="5" borderId="7" xfId="1" applyNumberFormat="1" applyFont="1" applyFill="1" applyBorder="1" applyAlignment="1">
      <alignment horizontal="center" vertical="center" readingOrder="1"/>
    </xf>
    <xf numFmtId="0" fontId="32" fillId="5" borderId="7" xfId="1" applyNumberFormat="1" applyFont="1" applyFill="1" applyBorder="1" applyAlignment="1">
      <alignment horizontal="center" vertical="center" readingOrder="1"/>
    </xf>
    <xf numFmtId="164" fontId="36" fillId="0" borderId="7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4" fillId="0" borderId="7" xfId="0" applyNumberFormat="1" applyFont="1" applyFill="1" applyBorder="1" applyAlignment="1">
      <alignment horizontal="center" vertical="center"/>
    </xf>
    <xf numFmtId="1" fontId="40" fillId="0" borderId="7" xfId="1" applyNumberFormat="1" applyFont="1" applyFill="1" applyBorder="1" applyAlignment="1">
      <alignment horizontal="center" vertical="center"/>
    </xf>
    <xf numFmtId="164" fontId="40" fillId="0" borderId="7" xfId="1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9" fontId="2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36" fillId="0" borderId="7" xfId="1" applyNumberFormat="1" applyFont="1" applyFill="1" applyBorder="1" applyAlignment="1">
      <alignment vertical="center"/>
    </xf>
    <xf numFmtId="0" fontId="21" fillId="7" borderId="49" xfId="0" applyFont="1" applyFill="1" applyBorder="1" applyAlignment="1">
      <alignment horizontal="center" vertical="center"/>
    </xf>
    <xf numFmtId="166" fontId="32" fillId="5" borderId="7" xfId="1" applyNumberFormat="1" applyFont="1" applyFill="1" applyBorder="1" applyAlignment="1">
      <alignment vertical="center"/>
    </xf>
    <xf numFmtId="164" fontId="4" fillId="0" borderId="7" xfId="1" applyNumberFormat="1" applyFont="1" applyBorder="1" applyAlignment="1">
      <alignment horizontal="center" vertical="center"/>
    </xf>
    <xf numFmtId="0" fontId="50" fillId="0" borderId="0" xfId="0" applyFont="1"/>
    <xf numFmtId="0" fontId="36" fillId="0" borderId="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5" borderId="12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/>
    </xf>
    <xf numFmtId="164" fontId="36" fillId="0" borderId="7" xfId="1" applyNumberFormat="1" applyFont="1" applyBorder="1" applyAlignment="1">
      <alignment horizontal="center" vertical="center"/>
    </xf>
    <xf numFmtId="164" fontId="30" fillId="5" borderId="7" xfId="1" applyNumberFormat="1" applyFont="1" applyFill="1" applyBorder="1" applyAlignment="1">
      <alignment vertical="center"/>
    </xf>
    <xf numFmtId="165" fontId="32" fillId="5" borderId="7" xfId="1" applyNumberFormat="1" applyFont="1" applyFill="1" applyBorder="1" applyAlignment="1">
      <alignment vertical="center"/>
    </xf>
    <xf numFmtId="164" fontId="30" fillId="4" borderId="7" xfId="1" applyNumberFormat="1" applyFont="1" applyFill="1" applyBorder="1" applyAlignment="1">
      <alignment vertical="center"/>
    </xf>
    <xf numFmtId="164" fontId="32" fillId="5" borderId="7" xfId="1" applyNumberFormat="1" applyFont="1" applyFill="1" applyBorder="1" applyAlignment="1">
      <alignment vertical="center"/>
    </xf>
    <xf numFmtId="165" fontId="32" fillId="4" borderId="7" xfId="1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vertical="center"/>
    </xf>
    <xf numFmtId="0" fontId="4" fillId="5" borderId="12" xfId="0" applyFont="1" applyFill="1" applyBorder="1" applyAlignment="1">
      <alignment vertical="center" wrapText="1"/>
    </xf>
    <xf numFmtId="0" fontId="36" fillId="5" borderId="12" xfId="0" applyFont="1" applyFill="1" applyBorder="1" applyAlignment="1">
      <alignment vertical="center"/>
    </xf>
    <xf numFmtId="0" fontId="36" fillId="0" borderId="12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164" fontId="4" fillId="4" borderId="13" xfId="0" applyNumberFormat="1" applyFont="1" applyFill="1" applyBorder="1" applyAlignment="1">
      <alignment vertical="center"/>
    </xf>
    <xf numFmtId="164" fontId="30" fillId="0" borderId="13" xfId="1" applyNumberFormat="1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164" fontId="32" fillId="0" borderId="7" xfId="1" applyNumberFormat="1" applyFont="1" applyFill="1" applyBorder="1" applyAlignment="1">
      <alignment vertical="center"/>
    </xf>
    <xf numFmtId="164" fontId="32" fillId="5" borderId="7" xfId="1" applyNumberFormat="1" applyFont="1" applyFill="1" applyBorder="1" applyAlignment="1">
      <alignment horizontal="center" vertical="center" readingOrder="1"/>
    </xf>
    <xf numFmtId="164" fontId="30" fillId="0" borderId="7" xfId="1" applyNumberFormat="1" applyFont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horizontal="center" vertical="center"/>
    </xf>
    <xf numFmtId="0" fontId="40" fillId="0" borderId="31" xfId="0" applyFont="1" applyFill="1" applyBorder="1" applyAlignment="1">
      <alignment vertical="center"/>
    </xf>
    <xf numFmtId="0" fontId="51" fillId="0" borderId="31" xfId="0" applyFont="1" applyFill="1" applyBorder="1" applyAlignment="1">
      <alignment vertical="center"/>
    </xf>
    <xf numFmtId="0" fontId="51" fillId="0" borderId="31" xfId="0" applyFont="1" applyFill="1" applyBorder="1" applyAlignment="1">
      <alignment vertical="center" wrapText="1"/>
    </xf>
    <xf numFmtId="164" fontId="36" fillId="4" borderId="7" xfId="1" applyNumberFormat="1" applyFont="1" applyFill="1" applyBorder="1" applyAlignment="1">
      <alignment horizontal="center" vertical="center"/>
    </xf>
    <xf numFmtId="9" fontId="36" fillId="4" borderId="7" xfId="1" applyNumberFormat="1" applyFont="1" applyFill="1" applyBorder="1" applyAlignment="1">
      <alignment horizontal="center" vertical="center"/>
    </xf>
    <xf numFmtId="165" fontId="36" fillId="0" borderId="7" xfId="1" applyNumberFormat="1" applyFont="1" applyFill="1" applyBorder="1" applyAlignment="1">
      <alignment horizontal="center" vertical="center"/>
    </xf>
    <xf numFmtId="41" fontId="42" fillId="0" borderId="7" xfId="2" applyFont="1" applyFill="1" applyBorder="1" applyAlignment="1">
      <alignment horizontal="center" vertical="center"/>
    </xf>
    <xf numFmtId="41" fontId="36" fillId="0" borderId="13" xfId="2" applyFont="1" applyBorder="1" applyAlignment="1">
      <alignment horizontal="center" vertical="center"/>
    </xf>
    <xf numFmtId="164" fontId="32" fillId="5" borderId="7" xfId="1" applyNumberFormat="1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164" fontId="30" fillId="0" borderId="7" xfId="1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64" fontId="36" fillId="0" borderId="7" xfId="1" applyNumberFormat="1" applyFont="1" applyBorder="1" applyAlignment="1">
      <alignment vertical="center"/>
    </xf>
    <xf numFmtId="0" fontId="32" fillId="5" borderId="7" xfId="0" applyFont="1" applyFill="1" applyBorder="1" applyAlignment="1">
      <alignment horizontal="center" vertical="center"/>
    </xf>
    <xf numFmtId="164" fontId="32" fillId="4" borderId="7" xfId="1" applyNumberFormat="1" applyFont="1" applyFill="1" applyBorder="1" applyAlignment="1">
      <alignment horizontal="center" vertical="center"/>
    </xf>
    <xf numFmtId="164" fontId="32" fillId="0" borderId="7" xfId="1" applyNumberFormat="1" applyFont="1" applyBorder="1" applyAlignment="1">
      <alignment horizontal="center" vertical="center"/>
    </xf>
    <xf numFmtId="164" fontId="30" fillId="5" borderId="7" xfId="1" applyNumberFormat="1" applyFont="1" applyFill="1" applyBorder="1" applyAlignment="1">
      <alignment horizontal="center" vertical="center"/>
    </xf>
    <xf numFmtId="164" fontId="30" fillId="4" borderId="7" xfId="1" applyNumberFormat="1" applyFont="1" applyFill="1" applyBorder="1" applyAlignment="1">
      <alignment horizontal="center" vertical="center"/>
    </xf>
    <xf numFmtId="164" fontId="32" fillId="8" borderId="7" xfId="1" applyNumberFormat="1" applyFont="1" applyFill="1" applyBorder="1" applyAlignment="1">
      <alignment horizontal="center" vertical="center"/>
    </xf>
    <xf numFmtId="164" fontId="32" fillId="5" borderId="7" xfId="1" applyNumberFormat="1" applyFont="1" applyFill="1" applyBorder="1" applyAlignment="1">
      <alignment vertical="center" readingOrder="2"/>
    </xf>
    <xf numFmtId="164" fontId="32" fillId="8" borderId="7" xfId="0" applyNumberFormat="1" applyFont="1" applyFill="1" applyBorder="1" applyAlignment="1">
      <alignment horizontal="center" vertical="center"/>
    </xf>
    <xf numFmtId="164" fontId="32" fillId="8" borderId="7" xfId="1" applyNumberFormat="1" applyFont="1" applyFill="1" applyBorder="1" applyAlignment="1">
      <alignment horizontal="center" vertical="center" readingOrder="1"/>
    </xf>
    <xf numFmtId="164" fontId="32" fillId="0" borderId="7" xfId="1" applyNumberFormat="1" applyFont="1" applyBorder="1" applyAlignment="1">
      <alignment horizontal="center" vertical="center" readingOrder="1"/>
    </xf>
    <xf numFmtId="0" fontId="10" fillId="0" borderId="31" xfId="0" applyFont="1" applyBorder="1"/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/>
    <xf numFmtId="164" fontId="32" fillId="4" borderId="13" xfId="1" applyNumberFormat="1" applyFont="1" applyFill="1" applyBorder="1" applyAlignment="1">
      <alignment horizontal="center" vertical="center" readingOrder="1"/>
    </xf>
    <xf numFmtId="164" fontId="32" fillId="0" borderId="13" xfId="1" applyNumberFormat="1" applyFont="1" applyBorder="1" applyAlignment="1">
      <alignment horizontal="center" vertical="center" readingOrder="1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52" fillId="0" borderId="31" xfId="0" applyFont="1" applyBorder="1" applyAlignment="1">
      <alignment wrapText="1"/>
    </xf>
    <xf numFmtId="164" fontId="32" fillId="5" borderId="7" xfId="1" applyNumberFormat="1" applyFont="1" applyFill="1" applyBorder="1" applyAlignment="1">
      <alignment horizontal="center" vertical="center" readingOrder="1"/>
    </xf>
    <xf numFmtId="164" fontId="32" fillId="0" borderId="7" xfId="1" applyNumberFormat="1" applyFont="1" applyBorder="1" applyAlignment="1">
      <alignment horizontal="center" vertical="center" readingOrder="1"/>
    </xf>
    <xf numFmtId="0" fontId="10" fillId="0" borderId="31" xfId="0" applyFont="1" applyBorder="1" applyAlignment="1">
      <alignment horizontal="center" vertical="center" wrapText="1"/>
    </xf>
    <xf numFmtId="164" fontId="53" fillId="0" borderId="7" xfId="1" applyNumberFormat="1" applyFont="1" applyBorder="1" applyAlignment="1">
      <alignment horizontal="center" vertical="center"/>
    </xf>
    <xf numFmtId="0" fontId="54" fillId="0" borderId="31" xfId="0" applyFont="1" applyBorder="1" applyAlignment="1">
      <alignment vertical="center" wrapText="1"/>
    </xf>
    <xf numFmtId="164" fontId="39" fillId="5" borderId="7" xfId="1" applyNumberFormat="1" applyFont="1" applyFill="1" applyBorder="1" applyAlignment="1">
      <alignment horizontal="center" vertical="center"/>
    </xf>
    <xf numFmtId="164" fontId="32" fillId="5" borderId="7" xfId="1" applyNumberFormat="1" applyFont="1" applyFill="1" applyBorder="1" applyAlignment="1">
      <alignment horizontal="center" vertical="center" readingOrder="1"/>
    </xf>
    <xf numFmtId="164" fontId="0" fillId="0" borderId="0" xfId="0" applyNumberFormat="1"/>
    <xf numFmtId="0" fontId="2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6" fillId="4" borderId="67" xfId="0" applyFont="1" applyFill="1" applyBorder="1" applyAlignment="1">
      <alignment horizontal="center" vertical="center"/>
    </xf>
    <xf numFmtId="0" fontId="26" fillId="4" borderId="54" xfId="0" applyFont="1" applyFill="1" applyBorder="1" applyAlignment="1">
      <alignment horizontal="center" vertical="center"/>
    </xf>
    <xf numFmtId="0" fontId="26" fillId="4" borderId="68" xfId="0" applyFont="1" applyFill="1" applyBorder="1" applyAlignment="1">
      <alignment horizontal="center" vertical="center"/>
    </xf>
    <xf numFmtId="0" fontId="26" fillId="4" borderId="62" xfId="0" applyFont="1" applyFill="1" applyBorder="1" applyAlignment="1">
      <alignment horizontal="center" vertical="center"/>
    </xf>
    <xf numFmtId="0" fontId="26" fillId="4" borderId="53" xfId="0" applyFont="1" applyFill="1" applyBorder="1" applyAlignment="1">
      <alignment horizontal="center" vertical="center"/>
    </xf>
    <xf numFmtId="0" fontId="26" fillId="4" borderId="61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2" fillId="0" borderId="21" xfId="0" applyFont="1" applyBorder="1" applyAlignment="1">
      <alignment horizontal="center" vertical="center" readingOrder="2"/>
    </xf>
    <xf numFmtId="0" fontId="32" fillId="0" borderId="19" xfId="0" applyFont="1" applyBorder="1" applyAlignment="1">
      <alignment horizontal="center" vertical="center" readingOrder="2"/>
    </xf>
    <xf numFmtId="0" fontId="32" fillId="0" borderId="22" xfId="0" applyFont="1" applyBorder="1" applyAlignment="1">
      <alignment horizontal="center" vertical="center" readingOrder="2"/>
    </xf>
    <xf numFmtId="0" fontId="32" fillId="0" borderId="46" xfId="0" applyFont="1" applyBorder="1" applyAlignment="1">
      <alignment horizontal="center" vertical="center" wrapText="1" readingOrder="2"/>
    </xf>
    <xf numFmtId="0" fontId="32" fillId="0" borderId="27" xfId="0" applyFont="1" applyBorder="1" applyAlignment="1">
      <alignment horizontal="center" vertical="center" readingOrder="2"/>
    </xf>
    <xf numFmtId="0" fontId="32" fillId="0" borderId="51" xfId="0" applyFont="1" applyBorder="1" applyAlignment="1">
      <alignment horizontal="center" vertical="center" readingOrder="2"/>
    </xf>
    <xf numFmtId="0" fontId="32" fillId="4" borderId="45" xfId="0" applyFont="1" applyFill="1" applyBorder="1" applyAlignment="1">
      <alignment horizontal="center" vertical="center" readingOrder="2"/>
    </xf>
    <xf numFmtId="0" fontId="32" fillId="4" borderId="60" xfId="0" applyFont="1" applyFill="1" applyBorder="1" applyAlignment="1">
      <alignment horizontal="center" vertical="center" readingOrder="2"/>
    </xf>
    <xf numFmtId="0" fontId="32" fillId="0" borderId="36" xfId="0" applyFont="1" applyBorder="1" applyAlignment="1">
      <alignment horizontal="center" vertical="center" readingOrder="2"/>
    </xf>
    <xf numFmtId="0" fontId="32" fillId="0" borderId="72" xfId="0" applyFont="1" applyBorder="1" applyAlignment="1">
      <alignment horizontal="center" vertical="center" readingOrder="2"/>
    </xf>
    <xf numFmtId="0" fontId="32" fillId="0" borderId="37" xfId="0" applyFont="1" applyBorder="1" applyAlignment="1">
      <alignment horizontal="center" vertical="center" readingOrder="2"/>
    </xf>
    <xf numFmtId="3" fontId="36" fillId="0" borderId="0" xfId="1" applyNumberFormat="1" applyFont="1" applyAlignment="1">
      <alignment horizontal="right" vertical="top"/>
    </xf>
    <xf numFmtId="3" fontId="10" fillId="0" borderId="0" xfId="1" applyNumberFormat="1" applyFont="1" applyAlignment="1">
      <alignment horizontal="right" vertical="top"/>
    </xf>
    <xf numFmtId="0" fontId="4" fillId="5" borderId="0" xfId="0" applyFont="1" applyFill="1" applyAlignment="1">
      <alignment horizontal="center" vertical="center" readingOrder="2"/>
    </xf>
    <xf numFmtId="0" fontId="30" fillId="0" borderId="0" xfId="0" applyFont="1" applyAlignment="1">
      <alignment horizontal="center" vertical="center"/>
    </xf>
    <xf numFmtId="0" fontId="38" fillId="4" borderId="36" xfId="0" applyFont="1" applyFill="1" applyBorder="1" applyAlignment="1">
      <alignment horizontal="center" readingOrder="2"/>
    </xf>
    <xf numFmtId="0" fontId="38" fillId="4" borderId="72" xfId="0" applyFont="1" applyFill="1" applyBorder="1" applyAlignment="1">
      <alignment horizontal="center" readingOrder="2"/>
    </xf>
    <xf numFmtId="0" fontId="38" fillId="4" borderId="37" xfId="0" applyFont="1" applyFill="1" applyBorder="1" applyAlignment="1">
      <alignment horizontal="center" readingOrder="2"/>
    </xf>
    <xf numFmtId="0" fontId="32" fillId="0" borderId="8" xfId="0" applyFont="1" applyBorder="1" applyAlignment="1">
      <alignment horizontal="center" vertical="center" readingOrder="2"/>
    </xf>
    <xf numFmtId="0" fontId="32" fillId="0" borderId="9" xfId="0" applyFont="1" applyBorder="1" applyAlignment="1">
      <alignment horizontal="center" vertical="center" readingOrder="2"/>
    </xf>
    <xf numFmtId="0" fontId="32" fillId="0" borderId="20" xfId="0" applyFont="1" applyBorder="1" applyAlignment="1">
      <alignment horizontal="center" vertical="center" readingOrder="2"/>
    </xf>
    <xf numFmtId="0" fontId="36" fillId="4" borderId="21" xfId="0" applyFont="1" applyFill="1" applyBorder="1" applyAlignment="1">
      <alignment vertical="center" readingOrder="2"/>
    </xf>
    <xf numFmtId="0" fontId="36" fillId="4" borderId="19" xfId="0" applyFont="1" applyFill="1" applyBorder="1" applyAlignment="1">
      <alignment vertical="center" readingOrder="2"/>
    </xf>
    <xf numFmtId="0" fontId="36" fillId="4" borderId="22" xfId="0" applyFont="1" applyFill="1" applyBorder="1" applyAlignment="1">
      <alignment vertical="center" readingOrder="2"/>
    </xf>
    <xf numFmtId="0" fontId="32" fillId="0" borderId="17" xfId="0" applyFont="1" applyBorder="1" applyAlignment="1">
      <alignment horizontal="right" vertical="center" readingOrder="2"/>
    </xf>
    <xf numFmtId="0" fontId="32" fillId="0" borderId="18" xfId="0" applyFont="1" applyBorder="1" applyAlignment="1">
      <alignment horizontal="right" vertical="center" readingOrder="2"/>
    </xf>
    <xf numFmtId="3" fontId="30" fillId="4" borderId="45" xfId="1" applyNumberFormat="1" applyFont="1" applyFill="1" applyBorder="1" applyAlignment="1">
      <alignment horizontal="center" vertical="center" readingOrder="2"/>
    </xf>
    <xf numFmtId="3" fontId="30" fillId="4" borderId="60" xfId="1" applyNumberFormat="1" applyFont="1" applyFill="1" applyBorder="1" applyAlignment="1">
      <alignment horizontal="center" vertical="center" readingOrder="2"/>
    </xf>
    <xf numFmtId="0" fontId="30" fillId="4" borderId="1" xfId="0" applyFont="1" applyFill="1" applyBorder="1" applyAlignment="1">
      <alignment horizontal="center" vertical="center" readingOrder="2"/>
    </xf>
    <xf numFmtId="0" fontId="30" fillId="4" borderId="2" xfId="0" applyFont="1" applyFill="1" applyBorder="1" applyAlignment="1">
      <alignment horizontal="center" vertical="center" readingOrder="2"/>
    </xf>
    <xf numFmtId="0" fontId="30" fillId="4" borderId="3" xfId="0" applyFont="1" applyFill="1" applyBorder="1" applyAlignment="1">
      <alignment horizontal="center" vertical="center" readingOrder="2"/>
    </xf>
    <xf numFmtId="0" fontId="30" fillId="4" borderId="62" xfId="0" applyFont="1" applyFill="1" applyBorder="1" applyAlignment="1">
      <alignment horizontal="center" vertical="center" readingOrder="2"/>
    </xf>
    <xf numFmtId="0" fontId="30" fillId="4" borderId="53" xfId="0" applyFont="1" applyFill="1" applyBorder="1" applyAlignment="1">
      <alignment horizontal="center" vertical="center" readingOrder="2"/>
    </xf>
    <xf numFmtId="0" fontId="30" fillId="4" borderId="61" xfId="0" applyFont="1" applyFill="1" applyBorder="1" applyAlignment="1">
      <alignment horizontal="center" vertical="center" readingOrder="2"/>
    </xf>
    <xf numFmtId="0" fontId="32" fillId="0" borderId="64" xfId="0" applyFont="1" applyBorder="1" applyAlignment="1">
      <alignment horizontal="center" vertical="center" readingOrder="2"/>
    </xf>
    <xf numFmtId="0" fontId="32" fillId="0" borderId="63" xfId="0" applyFont="1" applyBorder="1" applyAlignment="1">
      <alignment horizontal="center" vertical="center" readingOrder="2"/>
    </xf>
    <xf numFmtId="0" fontId="32" fillId="0" borderId="65" xfId="0" applyFont="1" applyBorder="1" applyAlignment="1">
      <alignment horizontal="center" vertical="center" readingOrder="2"/>
    </xf>
    <xf numFmtId="0" fontId="36" fillId="4" borderId="7" xfId="0" applyFont="1" applyFill="1" applyBorder="1" applyAlignment="1">
      <alignment horizontal="right" vertical="center" readingOrder="2"/>
    </xf>
    <xf numFmtId="0" fontId="36" fillId="4" borderId="7" xfId="0" applyFont="1" applyFill="1" applyBorder="1" applyAlignment="1">
      <alignment readingOrder="2"/>
    </xf>
    <xf numFmtId="0" fontId="36" fillId="4" borderId="12" xfId="0" applyFont="1" applyFill="1" applyBorder="1" applyAlignment="1">
      <alignment readingOrder="2"/>
    </xf>
    <xf numFmtId="0" fontId="36" fillId="5" borderId="10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32" fillId="0" borderId="7" xfId="1" applyNumberFormat="1" applyFont="1" applyBorder="1" applyAlignment="1">
      <alignment horizontal="center" vertical="center" readingOrder="1"/>
    </xf>
    <xf numFmtId="164" fontId="32" fillId="5" borderId="7" xfId="1" applyNumberFormat="1" applyFont="1" applyFill="1" applyBorder="1" applyAlignment="1">
      <alignment horizontal="center" vertical="center" readingOrder="1"/>
    </xf>
    <xf numFmtId="0" fontId="49" fillId="0" borderId="13" xfId="0" applyFont="1" applyBorder="1" applyAlignment="1">
      <alignment horizontal="center" vertical="center" readingOrder="1"/>
    </xf>
    <xf numFmtId="0" fontId="49" fillId="0" borderId="16" xfId="0" applyFont="1" applyBorder="1" applyAlignment="1">
      <alignment horizontal="center" vertical="center" readingOrder="1"/>
    </xf>
    <xf numFmtId="164" fontId="32" fillId="1" borderId="13" xfId="0" applyNumberFormat="1" applyFont="1" applyFill="1" applyBorder="1" applyAlignment="1">
      <alignment horizontal="center" vertical="center" readingOrder="1"/>
    </xf>
    <xf numFmtId="0" fontId="36" fillId="0" borderId="7" xfId="0" applyFont="1" applyBorder="1" applyAlignment="1">
      <alignment horizontal="center" vertical="center" readingOrder="1"/>
    </xf>
    <xf numFmtId="0" fontId="36" fillId="0" borderId="7" xfId="0" applyFont="1" applyBorder="1" applyAlignment="1">
      <alignment horizontal="center" vertical="center" wrapText="1" readingOrder="1"/>
    </xf>
    <xf numFmtId="0" fontId="36" fillId="0" borderId="12" xfId="0" applyFont="1" applyBorder="1" applyAlignment="1">
      <alignment horizontal="center" vertical="center" wrapText="1" readingOrder="1"/>
    </xf>
    <xf numFmtId="0" fontId="36" fillId="5" borderId="7" xfId="0" applyFont="1" applyFill="1" applyBorder="1" applyAlignment="1">
      <alignment horizontal="center" vertical="center" wrapText="1" readingOrder="1"/>
    </xf>
    <xf numFmtId="0" fontId="32" fillId="0" borderId="0" xfId="0" applyFont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6" fillId="5" borderId="30" xfId="0" applyFont="1" applyFill="1" applyBorder="1" applyAlignment="1">
      <alignment horizontal="center" vertical="center"/>
    </xf>
    <xf numFmtId="0" fontId="36" fillId="5" borderId="31" xfId="0" applyFont="1" applyFill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 readingOrder="1"/>
    </xf>
    <xf numFmtId="0" fontId="36" fillId="4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32" fillId="8" borderId="7" xfId="1" applyNumberFormat="1" applyFont="1" applyFill="1" applyBorder="1" applyAlignment="1">
      <alignment horizontal="center" vertical="center"/>
    </xf>
    <xf numFmtId="0" fontId="32" fillId="8" borderId="7" xfId="0" applyFont="1" applyFill="1" applyBorder="1"/>
    <xf numFmtId="164" fontId="32" fillId="5" borderId="7" xfId="1" quotePrefix="1" applyNumberFormat="1" applyFont="1" applyFill="1" applyBorder="1" applyAlignment="1">
      <alignment horizontal="center" vertical="center" readingOrder="1"/>
    </xf>
    <xf numFmtId="164" fontId="32" fillId="8" borderId="7" xfId="1" applyNumberFormat="1" applyFont="1" applyFill="1" applyBorder="1" applyAlignment="1">
      <alignment horizontal="center" vertical="center" readingOrder="1"/>
    </xf>
    <xf numFmtId="0" fontId="36" fillId="4" borderId="11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/>
    </xf>
    <xf numFmtId="0" fontId="36" fillId="8" borderId="12" xfId="0" applyFont="1" applyFill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 wrapText="1" readingOrder="1"/>
    </xf>
    <xf numFmtId="0" fontId="36" fillId="8" borderId="12" xfId="0" applyFont="1" applyFill="1" applyBorder="1" applyAlignment="1">
      <alignment horizontal="center" vertical="center" wrapText="1" readingOrder="1"/>
    </xf>
    <xf numFmtId="164" fontId="32" fillId="4" borderId="7" xfId="1" applyNumberFormat="1" applyFont="1" applyFill="1" applyBorder="1" applyAlignment="1">
      <alignment horizontal="center" vertical="center" readingOrder="1"/>
    </xf>
    <xf numFmtId="0" fontId="40" fillId="0" borderId="2" xfId="0" applyFont="1" applyBorder="1" applyAlignment="1">
      <alignment horizontal="center" wrapText="1" readingOrder="2"/>
    </xf>
    <xf numFmtId="0" fontId="36" fillId="0" borderId="2" xfId="0" applyFont="1" applyBorder="1" applyAlignment="1">
      <alignment horizontal="center" wrapText="1" readingOrder="2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21" fillId="4" borderId="38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 wrapText="1"/>
    </xf>
    <xf numFmtId="0" fontId="27" fillId="0" borderId="2" xfId="0" applyFont="1" applyBorder="1" applyAlignment="1">
      <alignment horizontal="right" vertical="center"/>
    </xf>
    <xf numFmtId="0" fontId="36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8" fillId="0" borderId="15" xfId="0" applyFont="1" applyBorder="1" applyAlignment="1">
      <alignment horizontal="right" vertical="center"/>
    </xf>
    <xf numFmtId="0" fontId="28" fillId="0" borderId="5" xfId="0" applyFont="1" applyBorder="1" applyAlignment="1">
      <alignment horizontal="right" vertical="center"/>
    </xf>
    <xf numFmtId="0" fontId="28" fillId="0" borderId="6" xfId="0" applyFont="1" applyBorder="1" applyAlignment="1">
      <alignment horizontal="right" vertical="center"/>
    </xf>
    <xf numFmtId="0" fontId="28" fillId="0" borderId="2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62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55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53" xfId="0" applyFont="1" applyFill="1" applyBorder="1" applyAlignment="1">
      <alignment horizontal="center" vertical="center"/>
    </xf>
    <xf numFmtId="0" fontId="28" fillId="4" borderId="61" xfId="0" applyFont="1" applyFill="1" applyBorder="1" applyAlignment="1">
      <alignment horizontal="center" vertical="center"/>
    </xf>
    <xf numFmtId="164" fontId="36" fillId="0" borderId="7" xfId="1" applyNumberFormat="1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1" fontId="36" fillId="0" borderId="7" xfId="2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36" fillId="0" borderId="7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41" fontId="36" fillId="0" borderId="7" xfId="2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36" fillId="0" borderId="7" xfId="1" applyNumberFormat="1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164" fontId="42" fillId="0" borderId="7" xfId="1" applyNumberFormat="1" applyFont="1" applyFill="1" applyBorder="1" applyAlignment="1">
      <alignment horizontal="center" vertical="center"/>
    </xf>
    <xf numFmtId="164" fontId="32" fillId="1" borderId="13" xfId="0" applyNumberFormat="1" applyFont="1" applyFill="1" applyBorder="1" applyAlignment="1">
      <alignment horizontal="center" vertical="center"/>
    </xf>
    <xf numFmtId="0" fontId="21" fillId="7" borderId="38" xfId="0" applyFont="1" applyFill="1" applyBorder="1" applyAlignment="1">
      <alignment horizontal="center" vertical="center"/>
    </xf>
    <xf numFmtId="0" fontId="21" fillId="7" borderId="3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4" borderId="30" xfId="0" applyFont="1" applyFill="1" applyBorder="1" applyAlignment="1">
      <alignment horizontal="center" vertical="center"/>
    </xf>
    <xf numFmtId="0" fontId="36" fillId="4" borderId="31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right" vertical="center"/>
    </xf>
    <xf numFmtId="0" fontId="40" fillId="0" borderId="41" xfId="0" applyFont="1" applyFill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64" fontId="36" fillId="4" borderId="10" xfId="1" applyNumberFormat="1" applyFont="1" applyFill="1" applyBorder="1" applyAlignment="1">
      <alignment horizontal="center" vertical="center"/>
    </xf>
    <xf numFmtId="164" fontId="36" fillId="4" borderId="7" xfId="1" applyNumberFormat="1" applyFont="1" applyFill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164" fontId="40" fillId="1" borderId="13" xfId="1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32" fillId="0" borderId="13" xfId="0" applyNumberFormat="1" applyFont="1" applyBorder="1" applyAlignment="1">
      <alignment horizontal="right" vertical="center"/>
    </xf>
    <xf numFmtId="164" fontId="32" fillId="0" borderId="16" xfId="0" applyNumberFormat="1" applyFont="1" applyBorder="1" applyAlignment="1">
      <alignment horizontal="right" vertical="center"/>
    </xf>
    <xf numFmtId="0" fontId="43" fillId="0" borderId="7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0" fillId="2" borderId="7" xfId="1" applyNumberFormat="1" applyFont="1" applyFill="1" applyBorder="1" applyAlignment="1">
      <alignment horizontal="center" vertical="center"/>
    </xf>
    <xf numFmtId="1" fontId="40" fillId="2" borderId="7" xfId="1" applyNumberFormat="1" applyFont="1" applyFill="1" applyBorder="1" applyAlignment="1">
      <alignment horizontal="center" vertical="center"/>
    </xf>
    <xf numFmtId="164" fontId="32" fillId="6" borderId="7" xfId="1" applyNumberFormat="1" applyFont="1" applyFill="1" applyBorder="1" applyAlignment="1">
      <alignment horizontal="center" vertical="center"/>
    </xf>
    <xf numFmtId="164" fontId="36" fillId="0" borderId="7" xfId="1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165" fontId="32" fillId="5" borderId="7" xfId="1" applyNumberFormat="1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164" fontId="32" fillId="4" borderId="7" xfId="1" applyNumberFormat="1" applyFont="1" applyFill="1" applyBorder="1" applyAlignment="1">
      <alignment horizontal="center" vertical="center"/>
    </xf>
    <xf numFmtId="164" fontId="32" fillId="0" borderId="7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164" fontId="32" fillId="1" borderId="7" xfId="1" applyNumberFormat="1" applyFont="1" applyFill="1" applyBorder="1" applyAlignment="1">
      <alignment horizontal="center" vertical="center"/>
    </xf>
    <xf numFmtId="164" fontId="30" fillId="0" borderId="7" xfId="1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7" xfId="0" applyFont="1" applyBorder="1"/>
    <xf numFmtId="164" fontId="32" fillId="5" borderId="7" xfId="1" applyNumberFormat="1" applyFont="1" applyFill="1" applyBorder="1" applyAlignment="1">
      <alignment horizontal="center" vertical="center"/>
    </xf>
    <xf numFmtId="164" fontId="30" fillId="5" borderId="7" xfId="1" applyNumberFormat="1" applyFont="1" applyFill="1" applyBorder="1" applyAlignment="1">
      <alignment horizontal="right" vertical="center"/>
    </xf>
    <xf numFmtId="164" fontId="30" fillId="5" borderId="7" xfId="1" applyNumberFormat="1" applyFont="1" applyFill="1" applyBorder="1" applyAlignment="1">
      <alignment horizontal="center" vertical="center"/>
    </xf>
    <xf numFmtId="0" fontId="10" fillId="0" borderId="7" xfId="0" applyFont="1" applyBorder="1"/>
    <xf numFmtId="0" fontId="32" fillId="4" borderId="10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0" borderId="7" xfId="1" applyNumberFormat="1" applyFont="1" applyBorder="1" applyAlignment="1">
      <alignment horizontal="center" vertical="center"/>
    </xf>
    <xf numFmtId="49" fontId="32" fillId="0" borderId="7" xfId="1" applyNumberFormat="1" applyFont="1" applyBorder="1" applyAlignment="1">
      <alignment horizontal="center" vertical="center"/>
    </xf>
    <xf numFmtId="164" fontId="30" fillId="4" borderId="7" xfId="1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36" fillId="5" borderId="7" xfId="1" applyNumberFormat="1" applyFont="1" applyFill="1" applyBorder="1" applyAlignment="1">
      <alignment vertical="center"/>
    </xf>
    <xf numFmtId="0" fontId="32" fillId="4" borderId="10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/>
    </xf>
    <xf numFmtId="164" fontId="32" fillId="3" borderId="7" xfId="1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 readingOrder="1"/>
    </xf>
    <xf numFmtId="1" fontId="32" fillId="4" borderId="7" xfId="1" applyNumberFormat="1" applyFont="1" applyFill="1" applyBorder="1" applyAlignment="1">
      <alignment horizontal="center" vertical="center"/>
    </xf>
    <xf numFmtId="1" fontId="32" fillId="4" borderId="7" xfId="0" applyNumberFormat="1" applyFont="1" applyFill="1" applyBorder="1"/>
    <xf numFmtId="1" fontId="32" fillId="0" borderId="7" xfId="1" applyNumberFormat="1" applyFont="1" applyBorder="1" applyAlignment="1">
      <alignment horizontal="center" vertical="center"/>
    </xf>
    <xf numFmtId="1" fontId="32" fillId="0" borderId="7" xfId="0" applyNumberFormat="1" applyFont="1" applyBorder="1"/>
    <xf numFmtId="0" fontId="32" fillId="0" borderId="12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32" fillId="5" borderId="12" xfId="0" applyFont="1" applyFill="1" applyBorder="1" applyAlignment="1">
      <alignment horizontal="right" vertical="center"/>
    </xf>
    <xf numFmtId="0" fontId="30" fillId="4" borderId="1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right" vertical="center" wrapText="1" readingOrder="1"/>
    </xf>
    <xf numFmtId="0" fontId="36" fillId="0" borderId="0" xfId="0" applyFont="1" applyAlignment="1">
      <alignment horizontal="center" vertical="center" wrapText="1" readingOrder="1"/>
    </xf>
    <xf numFmtId="0" fontId="32" fillId="0" borderId="0" xfId="0" applyFont="1" applyAlignment="1">
      <alignment horizontal="center" vertical="center" readingOrder="1"/>
    </xf>
    <xf numFmtId="0" fontId="32" fillId="0" borderId="5" xfId="0" applyFont="1" applyBorder="1" applyAlignment="1">
      <alignment horizontal="center" vertical="center" readingOrder="1"/>
    </xf>
    <xf numFmtId="0" fontId="10" fillId="0" borderId="0" xfId="0" applyFont="1" applyAlignment="1">
      <alignment vertical="center" readingOrder="1"/>
    </xf>
    <xf numFmtId="0" fontId="21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center" vertical="center" readingOrder="2"/>
    </xf>
    <xf numFmtId="0" fontId="32" fillId="0" borderId="5" xfId="0" applyFont="1" applyBorder="1" applyAlignment="1">
      <alignment horizontal="center" vertical="center" readingOrder="2"/>
    </xf>
    <xf numFmtId="0" fontId="36" fillId="0" borderId="45" xfId="0" applyFont="1" applyBorder="1" applyAlignment="1">
      <alignment horizontal="center" vertical="center" readingOrder="2"/>
    </xf>
    <xf numFmtId="0" fontId="34" fillId="0" borderId="48" xfId="0" applyFont="1" applyBorder="1" applyAlignment="1">
      <alignment horizontal="center" vertical="center" readingOrder="2"/>
    </xf>
    <xf numFmtId="0" fontId="36" fillId="4" borderId="44" xfId="0" applyFont="1" applyFill="1" applyBorder="1" applyAlignment="1">
      <alignment horizontal="center" vertical="center" readingOrder="2"/>
    </xf>
    <xf numFmtId="0" fontId="36" fillId="4" borderId="47" xfId="0" applyFont="1" applyFill="1" applyBorder="1" applyAlignment="1">
      <alignment horizontal="center" vertical="center" readingOrder="2"/>
    </xf>
    <xf numFmtId="0" fontId="36" fillId="4" borderId="30" xfId="0" applyFont="1" applyFill="1" applyBorder="1" applyAlignment="1">
      <alignment horizontal="center" vertical="center" readingOrder="2"/>
    </xf>
    <xf numFmtId="0" fontId="36" fillId="4" borderId="10" xfId="0" applyFont="1" applyFill="1" applyBorder="1" applyAlignment="1">
      <alignment horizontal="center" vertical="center" readingOrder="2"/>
    </xf>
    <xf numFmtId="0" fontId="36" fillId="4" borderId="25" xfId="0" applyFont="1" applyFill="1" applyBorder="1" applyAlignment="1">
      <alignment horizontal="center" vertical="center" readingOrder="2"/>
    </xf>
    <xf numFmtId="0" fontId="36" fillId="4" borderId="11" xfId="0" applyFont="1" applyFill="1" applyBorder="1" applyAlignment="1">
      <alignment horizontal="center" vertical="center" readingOrder="2"/>
    </xf>
    <xf numFmtId="0" fontId="36" fillId="4" borderId="42" xfId="0" applyFont="1" applyFill="1" applyBorder="1" applyAlignment="1">
      <alignment horizontal="center" vertical="center" readingOrder="2"/>
    </xf>
    <xf numFmtId="0" fontId="36" fillId="4" borderId="39" xfId="0" applyFont="1" applyFill="1" applyBorder="1" applyAlignment="1">
      <alignment horizontal="center" vertical="center" readingOrder="2"/>
    </xf>
    <xf numFmtId="0" fontId="36" fillId="4" borderId="46" xfId="0" applyFont="1" applyFill="1" applyBorder="1" applyAlignment="1">
      <alignment horizontal="center" vertical="center" readingOrder="2"/>
    </xf>
    <xf numFmtId="0" fontId="36" fillId="4" borderId="43" xfId="0" applyFont="1" applyFill="1" applyBorder="1" applyAlignment="1">
      <alignment horizontal="center" vertical="center" readingOrder="2"/>
    </xf>
    <xf numFmtId="0" fontId="36" fillId="0" borderId="40" xfId="0" applyFont="1" applyBorder="1" applyAlignment="1">
      <alignment vertical="center" readingOrder="2"/>
    </xf>
    <xf numFmtId="0" fontId="10" fillId="0" borderId="40" xfId="0" applyFont="1" applyBorder="1" applyAlignment="1">
      <alignment readingOrder="2"/>
    </xf>
    <xf numFmtId="0" fontId="10" fillId="0" borderId="73" xfId="0" applyFont="1" applyBorder="1" applyAlignment="1">
      <alignment readingOrder="2"/>
    </xf>
    <xf numFmtId="0" fontId="36" fillId="0" borderId="25" xfId="0" applyFont="1" applyBorder="1" applyAlignment="1">
      <alignment horizontal="center" vertical="center" readingOrder="2"/>
    </xf>
    <xf numFmtId="0" fontId="36" fillId="0" borderId="26" xfId="0" applyFont="1" applyBorder="1" applyAlignment="1">
      <alignment horizontal="center" vertical="center" readingOrder="2"/>
    </xf>
    <xf numFmtId="0" fontId="36" fillId="0" borderId="50" xfId="0" applyFont="1" applyBorder="1" applyAlignment="1">
      <alignment horizontal="center" vertical="center" readingOrder="2"/>
    </xf>
    <xf numFmtId="0" fontId="36" fillId="0" borderId="8" xfId="0" applyFont="1" applyBorder="1" applyAlignment="1">
      <alignment horizontal="center" vertical="center" readingOrder="2"/>
    </xf>
    <xf numFmtId="0" fontId="36" fillId="0" borderId="9" xfId="0" applyFont="1" applyBorder="1" applyAlignment="1">
      <alignment horizontal="center" vertical="center" readingOrder="2"/>
    </xf>
    <xf numFmtId="0" fontId="36" fillId="0" borderId="20" xfId="0" applyFont="1" applyBorder="1" applyAlignment="1">
      <alignment horizontal="center" vertical="center" readingOrder="2"/>
    </xf>
    <xf numFmtId="0" fontId="36" fillId="0" borderId="1" xfId="0" applyFont="1" applyBorder="1" applyAlignment="1">
      <alignment horizontal="center" vertical="center" wrapText="1" readingOrder="2"/>
    </xf>
    <xf numFmtId="0" fontId="36" fillId="0" borderId="2" xfId="0" applyFont="1" applyBorder="1" applyAlignment="1">
      <alignment horizontal="center" vertical="center" wrapText="1" readingOrder="2"/>
    </xf>
    <xf numFmtId="0" fontId="36" fillId="0" borderId="3" xfId="0" applyFont="1" applyBorder="1" applyAlignment="1">
      <alignment horizontal="center" vertical="center" wrapText="1" readingOrder="2"/>
    </xf>
    <xf numFmtId="0" fontId="36" fillId="0" borderId="76" xfId="0" applyFont="1" applyBorder="1" applyAlignment="1">
      <alignment horizontal="center" vertical="center" wrapText="1" readingOrder="2"/>
    </xf>
    <xf numFmtId="0" fontId="36" fillId="0" borderId="0" xfId="0" applyFont="1" applyBorder="1" applyAlignment="1">
      <alignment horizontal="center" vertical="center" wrapText="1" readingOrder="2"/>
    </xf>
    <xf numFmtId="0" fontId="36" fillId="0" borderId="35" xfId="0" applyFont="1" applyBorder="1" applyAlignment="1">
      <alignment horizontal="center" vertical="center" wrapText="1" readingOrder="2"/>
    </xf>
    <xf numFmtId="0" fontId="36" fillId="0" borderId="4" xfId="0" applyFont="1" applyBorder="1" applyAlignment="1">
      <alignment horizontal="center" vertical="center" wrapText="1" readingOrder="2"/>
    </xf>
    <xf numFmtId="0" fontId="36" fillId="0" borderId="5" xfId="0" applyFont="1" applyBorder="1" applyAlignment="1">
      <alignment horizontal="center" vertical="center" wrapText="1" readingOrder="2"/>
    </xf>
    <xf numFmtId="0" fontId="36" fillId="0" borderId="6" xfId="0" applyFont="1" applyBorder="1" applyAlignment="1">
      <alignment horizontal="center" vertical="center" wrapText="1" readingOrder="2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"/>
  <sheetViews>
    <sheetView rightToLeft="1" topLeftCell="A5" zoomScale="59" zoomScaleNormal="59" workbookViewId="0">
      <selection sqref="A1:K2"/>
    </sheetView>
  </sheetViews>
  <sheetFormatPr defaultColWidth="9" defaultRowHeight="20.25"/>
  <cols>
    <col min="1" max="1" width="6.28515625" style="5" customWidth="1"/>
    <col min="2" max="2" width="7.85546875" style="5" customWidth="1"/>
    <col min="3" max="3" width="4" style="5" customWidth="1"/>
    <col min="4" max="5" width="11" style="5" customWidth="1"/>
    <col min="6" max="6" width="15.28515625" style="6" customWidth="1"/>
    <col min="7" max="7" width="6.28515625" style="6" customWidth="1"/>
    <col min="8" max="8" width="6.7109375" style="12" customWidth="1"/>
    <col min="9" max="9" width="33.28515625" style="12" customWidth="1"/>
    <col min="10" max="10" width="21.140625" style="12" customWidth="1"/>
    <col min="11" max="11" width="21.28515625" style="3" customWidth="1"/>
    <col min="12" max="12" width="16.28515625" style="1" customWidth="1"/>
    <col min="13" max="13" width="19" style="1" customWidth="1"/>
    <col min="14" max="14" width="5.7109375" style="1" customWidth="1"/>
    <col min="15" max="15" width="5.28515625" style="1" customWidth="1"/>
    <col min="16" max="16" width="9" style="1"/>
    <col min="17" max="17" width="11.85546875" style="1" customWidth="1"/>
    <col min="18" max="18" width="24.28515625" style="1" customWidth="1"/>
    <col min="19" max="16384" width="9" style="1"/>
  </cols>
  <sheetData>
    <row r="1" spans="1:12" ht="187.5" customHeight="1">
      <c r="A1" s="189" t="s">
        <v>136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2" ht="50.2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2" ht="165" customHeight="1" thickTop="1">
      <c r="A3" s="195" t="s">
        <v>135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  <c r="L3" s="41"/>
    </row>
    <row r="4" spans="1:12" ht="59.25" customHeight="1" thickBot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2" ht="90" customHeight="1" thickTop="1" thickBot="1">
      <c r="A5" s="201" t="s">
        <v>132</v>
      </c>
      <c r="B5" s="202"/>
      <c r="C5" s="202"/>
      <c r="D5" s="202"/>
      <c r="E5" s="202"/>
      <c r="F5" s="202"/>
      <c r="G5" s="202"/>
      <c r="H5" s="202"/>
      <c r="I5" s="202"/>
      <c r="J5" s="202"/>
      <c r="K5" s="203"/>
    </row>
    <row r="6" spans="1:12" ht="23.2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2" ht="41.25" customHeight="1">
      <c r="A7" s="15"/>
      <c r="B7" s="15"/>
      <c r="C7" s="15"/>
      <c r="D7" s="15"/>
      <c r="E7" s="15"/>
      <c r="F7" s="15"/>
      <c r="G7" s="15"/>
      <c r="H7" s="16"/>
      <c r="I7" s="17"/>
      <c r="J7" s="18"/>
      <c r="K7" s="18"/>
    </row>
    <row r="8" spans="1:12">
      <c r="I8" s="14"/>
    </row>
  </sheetData>
  <mergeCells count="4">
    <mergeCell ref="A1:K2"/>
    <mergeCell ref="A3:K4"/>
    <mergeCell ref="A5:K5"/>
    <mergeCell ref="A6:K6"/>
  </mergeCells>
  <printOptions horizontalCentered="1"/>
  <pageMargins left="0.23622047244094491" right="0.23622047244094491" top="0.15748031496062992" bottom="0.19685039370078741" header="0.19685039370078741" footer="0.15748031496062992"/>
  <pageSetup paperSize="9" scale="90" orientation="landscape" r:id="rId1"/>
  <headerFooter>
    <oddFooter>&amp;L&amp;"2  Nazanin,Regular"&amp;12صفحه1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6"/>
  <sheetViews>
    <sheetView zoomScale="85" zoomScaleNormal="85" workbookViewId="0">
      <selection activeCell="K11" sqref="K11"/>
    </sheetView>
  </sheetViews>
  <sheetFormatPr defaultRowHeight="15"/>
  <cols>
    <col min="1" max="2" width="28" customWidth="1"/>
    <col min="3" max="3" width="37.28515625" style="13" customWidth="1"/>
    <col min="4" max="4" width="11.28515625" customWidth="1"/>
    <col min="5" max="5" width="7.85546875" customWidth="1"/>
    <col min="6" max="6" width="6.28515625" customWidth="1"/>
    <col min="7" max="7" width="8.140625" customWidth="1"/>
    <col min="8" max="8" width="8.28515625" customWidth="1"/>
    <col min="9" max="9" width="2.7109375" customWidth="1"/>
    <col min="10" max="10" width="6.28515625" customWidth="1"/>
  </cols>
  <sheetData>
    <row r="1" spans="1:15" s="1" customFormat="1" ht="30" customHeight="1">
      <c r="A1" s="219" t="s">
        <v>1</v>
      </c>
      <c r="B1" s="219"/>
      <c r="C1" s="219"/>
      <c r="D1" s="219"/>
      <c r="E1" s="219"/>
      <c r="F1" s="219"/>
      <c r="G1" s="219"/>
      <c r="H1" s="219"/>
      <c r="I1" s="219"/>
    </row>
    <row r="2" spans="1:15" s="1" customFormat="1" ht="30" customHeight="1">
      <c r="A2" s="219" t="s">
        <v>64</v>
      </c>
      <c r="B2" s="219"/>
      <c r="C2" s="219"/>
      <c r="D2" s="219"/>
      <c r="E2" s="219"/>
      <c r="F2" s="219"/>
      <c r="G2" s="219"/>
      <c r="H2" s="219"/>
      <c r="I2" s="219"/>
    </row>
    <row r="3" spans="1:15" s="1" customFormat="1" ht="24.75" customHeight="1" thickBot="1">
      <c r="A3" s="219" t="s">
        <v>131</v>
      </c>
      <c r="B3" s="219"/>
      <c r="C3" s="219"/>
      <c r="D3" s="219"/>
      <c r="E3" s="219"/>
      <c r="F3" s="219"/>
      <c r="G3" s="219"/>
      <c r="H3" s="219"/>
      <c r="I3" s="219"/>
    </row>
    <row r="4" spans="1:15" s="1" customFormat="1" ht="6" customHeight="1">
      <c r="A4" s="211" t="s">
        <v>80</v>
      </c>
      <c r="B4" s="211" t="s">
        <v>148</v>
      </c>
      <c r="C4" s="231" t="s">
        <v>122</v>
      </c>
      <c r="D4" s="211" t="s">
        <v>63</v>
      </c>
      <c r="E4" s="233" t="s">
        <v>0</v>
      </c>
      <c r="F4" s="234"/>
      <c r="G4" s="234"/>
      <c r="H4" s="234"/>
      <c r="I4" s="235"/>
    </row>
    <row r="5" spans="1:15" s="1" customFormat="1" ht="27.75" customHeight="1" thickBot="1">
      <c r="A5" s="212"/>
      <c r="B5" s="212"/>
      <c r="C5" s="232"/>
      <c r="D5" s="212"/>
      <c r="E5" s="236"/>
      <c r="F5" s="237"/>
      <c r="G5" s="237"/>
      <c r="H5" s="237"/>
      <c r="I5" s="238"/>
    </row>
    <row r="6" spans="1:15" s="1" customFormat="1" ht="32.25" customHeight="1" thickTop="1">
      <c r="A6" s="46"/>
      <c r="B6" s="52"/>
      <c r="C6" s="52">
        <f>درآمد!H31</f>
        <v>294234800000</v>
      </c>
      <c r="D6" s="53">
        <v>1</v>
      </c>
      <c r="E6" s="239" t="s">
        <v>62</v>
      </c>
      <c r="F6" s="240"/>
      <c r="G6" s="240"/>
      <c r="H6" s="240"/>
      <c r="I6" s="241"/>
    </row>
    <row r="7" spans="1:15" s="1" customFormat="1" ht="20.25" customHeight="1">
      <c r="A7" s="83"/>
      <c r="B7" s="84"/>
      <c r="C7" s="47"/>
      <c r="D7" s="54"/>
      <c r="E7" s="242" t="s">
        <v>71</v>
      </c>
      <c r="F7" s="243"/>
      <c r="G7" s="243"/>
      <c r="H7" s="243"/>
      <c r="I7" s="244"/>
      <c r="J7" s="2"/>
      <c r="K7" s="2"/>
      <c r="L7" s="2"/>
      <c r="M7" s="2"/>
      <c r="N7" s="3"/>
      <c r="O7" s="3"/>
    </row>
    <row r="8" spans="1:15" s="1" customFormat="1" ht="33" customHeight="1">
      <c r="A8" s="48"/>
      <c r="B8" s="55"/>
      <c r="C8" s="55">
        <f>'هزینه عملیاتی'!A9</f>
        <v>151417528585.28</v>
      </c>
      <c r="D8" s="56">
        <v>2</v>
      </c>
      <c r="E8" s="205" t="s">
        <v>24</v>
      </c>
      <c r="F8" s="206"/>
      <c r="G8" s="206"/>
      <c r="H8" s="206"/>
      <c r="I8" s="207"/>
    </row>
    <row r="9" spans="1:15" s="1" customFormat="1" ht="32.25" customHeight="1">
      <c r="A9" s="49"/>
      <c r="B9" s="57"/>
      <c r="C9" s="57">
        <f>C6-C8</f>
        <v>142817271414.72</v>
      </c>
      <c r="D9" s="58"/>
      <c r="E9" s="223" t="s">
        <v>25</v>
      </c>
      <c r="F9" s="224"/>
      <c r="G9" s="224"/>
      <c r="H9" s="224"/>
      <c r="I9" s="225"/>
    </row>
    <row r="10" spans="1:15" s="1" customFormat="1" ht="22.5" customHeight="1">
      <c r="A10" s="83"/>
      <c r="B10" s="84"/>
      <c r="C10" s="50"/>
      <c r="D10" s="59"/>
      <c r="E10" s="226" t="s">
        <v>72</v>
      </c>
      <c r="F10" s="227"/>
      <c r="G10" s="227"/>
      <c r="H10" s="227"/>
      <c r="I10" s="228"/>
    </row>
    <row r="11" spans="1:15" s="1" customFormat="1" ht="32.25" customHeight="1">
      <c r="A11" s="48"/>
      <c r="B11" s="55"/>
      <c r="C11" s="55">
        <f>'هزینه مالی'!H33</f>
        <v>87139000000</v>
      </c>
      <c r="D11" s="56">
        <v>3</v>
      </c>
      <c r="E11" s="229" t="s">
        <v>26</v>
      </c>
      <c r="F11" s="229"/>
      <c r="G11" s="229"/>
      <c r="H11" s="229"/>
      <c r="I11" s="230"/>
    </row>
    <row r="12" spans="1:15" s="1" customFormat="1" ht="88.5" customHeight="1" thickBot="1">
      <c r="A12" s="49"/>
      <c r="B12" s="70"/>
      <c r="C12" s="70">
        <f>'غیر عملیاتی'!A9</f>
        <v>38500000000</v>
      </c>
      <c r="D12" s="71">
        <v>4</v>
      </c>
      <c r="E12" s="208" t="s">
        <v>66</v>
      </c>
      <c r="F12" s="209"/>
      <c r="G12" s="209"/>
      <c r="H12" s="209"/>
      <c r="I12" s="210"/>
    </row>
    <row r="13" spans="1:15" s="1" customFormat="1" ht="34.5" customHeight="1" thickBot="1">
      <c r="A13" s="72"/>
      <c r="B13" s="73">
        <f>B9-B11+B12</f>
        <v>0</v>
      </c>
      <c r="C13" s="73">
        <f>C9-C11+C12</f>
        <v>94178271414.720001</v>
      </c>
      <c r="D13" s="74"/>
      <c r="E13" s="220" t="s">
        <v>82</v>
      </c>
      <c r="F13" s="221"/>
      <c r="G13" s="221"/>
      <c r="H13" s="221"/>
      <c r="I13" s="222"/>
    </row>
    <row r="14" spans="1:15" s="1" customFormat="1" ht="13.5" customHeight="1" thickBot="1">
      <c r="A14" s="218"/>
      <c r="B14" s="218"/>
      <c r="C14" s="218"/>
      <c r="D14" s="218"/>
      <c r="E14" s="218"/>
      <c r="F14" s="218"/>
      <c r="G14" s="218"/>
      <c r="H14" s="218"/>
      <c r="I14" s="218"/>
    </row>
    <row r="15" spans="1:15" ht="31.5" customHeight="1" thickBot="1">
      <c r="A15" s="85"/>
      <c r="B15" s="86"/>
      <c r="C15" s="86">
        <f>'مخارج سرمایه ای'!B10</f>
        <v>33600000000</v>
      </c>
      <c r="D15" s="87">
        <v>5</v>
      </c>
      <c r="E15" s="213" t="s">
        <v>58</v>
      </c>
      <c r="F15" s="214"/>
      <c r="G15" s="214"/>
      <c r="H15" s="214"/>
      <c r="I15" s="215"/>
    </row>
    <row r="16" spans="1:15" ht="15.75">
      <c r="A16" s="19"/>
      <c r="B16" s="19"/>
      <c r="C16" s="216" t="s">
        <v>65</v>
      </c>
      <c r="D16" s="217"/>
      <c r="E16" s="217"/>
      <c r="F16" s="217"/>
      <c r="G16" s="217"/>
      <c r="H16" s="217"/>
      <c r="I16" s="217"/>
    </row>
  </sheetData>
  <mergeCells count="19">
    <mergeCell ref="A4:A5"/>
    <mergeCell ref="A14:I14"/>
    <mergeCell ref="A1:I1"/>
    <mergeCell ref="A2:I2"/>
    <mergeCell ref="A3:I3"/>
    <mergeCell ref="E13:I13"/>
    <mergeCell ref="E9:I9"/>
    <mergeCell ref="E10:I10"/>
    <mergeCell ref="E11:I11"/>
    <mergeCell ref="C4:C5"/>
    <mergeCell ref="D4:D5"/>
    <mergeCell ref="E4:I5"/>
    <mergeCell ref="E6:I6"/>
    <mergeCell ref="E7:I7"/>
    <mergeCell ref="E8:I8"/>
    <mergeCell ref="E12:I12"/>
    <mergeCell ref="B4:B5"/>
    <mergeCell ref="E15:I15"/>
    <mergeCell ref="C16:I16"/>
  </mergeCells>
  <printOptions horizontalCentered="1"/>
  <pageMargins left="0" right="0" top="0.11811023622047245" bottom="0" header="0.31496062992125984" footer="0.31496062992125984"/>
  <pageSetup paperSize="9" scale="95" orientation="landscape" r:id="rId1"/>
  <headerFooter>
    <oddFooter>&amp;L&amp;"2  Nazanin,Regular"&amp;12صفحه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4"/>
  <sheetViews>
    <sheetView topLeftCell="A15" zoomScale="80" zoomScaleNormal="80" workbookViewId="0">
      <selection activeCell="H31" sqref="H31"/>
    </sheetView>
  </sheetViews>
  <sheetFormatPr defaultRowHeight="15"/>
  <cols>
    <col min="1" max="1" width="35.28515625" customWidth="1"/>
    <col min="2" max="2" width="19.140625" customWidth="1"/>
    <col min="3" max="5" width="5.7109375" customWidth="1"/>
    <col min="6" max="6" width="14.140625" customWidth="1"/>
    <col min="7" max="7" width="16.28515625" customWidth="1"/>
    <col min="8" max="8" width="25.42578125" customWidth="1"/>
    <col min="9" max="9" width="8.140625" style="8" customWidth="1"/>
    <col min="10" max="10" width="7.7109375" customWidth="1"/>
    <col min="11" max="11" width="24.7109375" customWidth="1"/>
    <col min="12" max="12" width="9.28515625" customWidth="1"/>
    <col min="13" max="13" width="27.28515625" customWidth="1"/>
    <col min="15" max="15" width="12.28515625" bestFit="1" customWidth="1"/>
  </cols>
  <sheetData>
    <row r="1" spans="1:13" ht="31.9" customHeight="1" thickBot="1">
      <c r="A1" s="258" t="s">
        <v>174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  <c r="M1" s="60" t="s">
        <v>55</v>
      </c>
    </row>
    <row r="2" spans="1:13" ht="31.9" customHeight="1" thickBot="1">
      <c r="A2" s="260" t="s">
        <v>130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s="10" customFormat="1" ht="22.5" customHeight="1">
      <c r="A3" s="261" t="s">
        <v>150</v>
      </c>
      <c r="B3" s="245" t="s">
        <v>67</v>
      </c>
      <c r="C3" s="265" t="s">
        <v>44</v>
      </c>
      <c r="D3" s="265"/>
      <c r="E3" s="265"/>
      <c r="F3" s="265"/>
      <c r="G3" s="265"/>
      <c r="H3" s="265" t="s">
        <v>122</v>
      </c>
      <c r="I3" s="265" t="s">
        <v>0</v>
      </c>
      <c r="J3" s="265"/>
      <c r="K3" s="265"/>
      <c r="L3" s="265"/>
      <c r="M3" s="271"/>
    </row>
    <row r="4" spans="1:13" ht="18.75" customHeight="1">
      <c r="A4" s="262"/>
      <c r="B4" s="246"/>
      <c r="C4" s="266" t="s">
        <v>12</v>
      </c>
      <c r="D4" s="266"/>
      <c r="E4" s="266"/>
      <c r="F4" s="266" t="s">
        <v>11</v>
      </c>
      <c r="G4" s="266"/>
      <c r="H4" s="272"/>
      <c r="I4" s="272"/>
      <c r="J4" s="272"/>
      <c r="K4" s="272"/>
      <c r="L4" s="272"/>
      <c r="M4" s="273"/>
    </row>
    <row r="5" spans="1:13" ht="23.25" customHeight="1">
      <c r="A5" s="280"/>
      <c r="B5" s="168"/>
      <c r="C5" s="267">
        <v>600</v>
      </c>
      <c r="D5" s="267"/>
      <c r="E5" s="267"/>
      <c r="F5" s="267">
        <v>1500000</v>
      </c>
      <c r="G5" s="267"/>
      <c r="H5" s="170">
        <f>F5*C5</f>
        <v>900000000</v>
      </c>
      <c r="I5" s="263" t="s">
        <v>59</v>
      </c>
      <c r="J5" s="263"/>
      <c r="K5" s="263"/>
      <c r="L5" s="263" t="s">
        <v>36</v>
      </c>
      <c r="M5" s="274"/>
    </row>
    <row r="6" spans="1:13" ht="23.25" customHeight="1">
      <c r="A6" s="280"/>
      <c r="B6" s="168"/>
      <c r="C6" s="267">
        <v>5000</v>
      </c>
      <c r="D6" s="267"/>
      <c r="E6" s="267"/>
      <c r="F6" s="267">
        <v>2000000</v>
      </c>
      <c r="G6" s="267"/>
      <c r="H6" s="168">
        <f>C6*F6</f>
        <v>10000000000</v>
      </c>
      <c r="I6" s="263" t="s">
        <v>137</v>
      </c>
      <c r="J6" s="263"/>
      <c r="K6" s="263" t="s">
        <v>102</v>
      </c>
      <c r="L6" s="263"/>
      <c r="M6" s="274"/>
    </row>
    <row r="7" spans="1:13" ht="23.25" customHeight="1">
      <c r="A7" s="280"/>
      <c r="B7" s="168"/>
      <c r="C7" s="267">
        <v>5000</v>
      </c>
      <c r="D7" s="267"/>
      <c r="E7" s="267"/>
      <c r="F7" s="267">
        <v>15000000</v>
      </c>
      <c r="G7" s="267"/>
      <c r="H7" s="168">
        <f>C7*F7</f>
        <v>75000000000</v>
      </c>
      <c r="I7" s="263" t="s">
        <v>138</v>
      </c>
      <c r="J7" s="263"/>
      <c r="K7" s="263"/>
      <c r="L7" s="263"/>
      <c r="M7" s="274"/>
    </row>
    <row r="8" spans="1:13" ht="23.25" customHeight="1">
      <c r="A8" s="280"/>
      <c r="B8" s="168"/>
      <c r="C8" s="267">
        <v>3200</v>
      </c>
      <c r="D8" s="268"/>
      <c r="E8" s="268"/>
      <c r="F8" s="267">
        <v>1000000</v>
      </c>
      <c r="G8" s="267"/>
      <c r="H8" s="168">
        <f>C8*F8</f>
        <v>3200000000</v>
      </c>
      <c r="I8" s="263" t="s">
        <v>6</v>
      </c>
      <c r="J8" s="263"/>
      <c r="K8" s="263"/>
      <c r="L8" s="263"/>
      <c r="M8" s="274"/>
    </row>
    <row r="9" spans="1:13" ht="23.25" customHeight="1">
      <c r="A9" s="280"/>
      <c r="B9" s="168"/>
      <c r="C9" s="267">
        <v>500</v>
      </c>
      <c r="D9" s="267"/>
      <c r="E9" s="267"/>
      <c r="F9" s="267">
        <v>2000000</v>
      </c>
      <c r="G9" s="267"/>
      <c r="H9" s="168">
        <f>C9*F9</f>
        <v>1000000000</v>
      </c>
      <c r="I9" s="263" t="s">
        <v>127</v>
      </c>
      <c r="J9" s="263"/>
      <c r="K9" s="263" t="s">
        <v>33</v>
      </c>
      <c r="L9" s="263"/>
      <c r="M9" s="274"/>
    </row>
    <row r="10" spans="1:13" ht="24" customHeight="1">
      <c r="A10" s="280"/>
      <c r="B10" s="168"/>
      <c r="C10" s="267">
        <v>200</v>
      </c>
      <c r="D10" s="268"/>
      <c r="E10" s="268"/>
      <c r="F10" s="267">
        <v>4000000</v>
      </c>
      <c r="G10" s="267"/>
      <c r="H10" s="168">
        <f>C10*F10</f>
        <v>800000000</v>
      </c>
      <c r="I10" s="263" t="s">
        <v>128</v>
      </c>
      <c r="J10" s="263"/>
      <c r="K10" s="263"/>
      <c r="L10" s="263"/>
      <c r="M10" s="274"/>
    </row>
    <row r="11" spans="1:13" ht="24" customHeight="1">
      <c r="A11" s="280"/>
      <c r="B11" s="168"/>
      <c r="C11" s="267">
        <v>100</v>
      </c>
      <c r="D11" s="267"/>
      <c r="E11" s="267"/>
      <c r="F11" s="267">
        <v>10000000</v>
      </c>
      <c r="G11" s="267"/>
      <c r="H11" s="168">
        <f>F11*C11</f>
        <v>1000000000</v>
      </c>
      <c r="I11" s="263" t="s">
        <v>104</v>
      </c>
      <c r="J11" s="263"/>
      <c r="K11" s="263"/>
      <c r="L11" s="275" t="s">
        <v>145</v>
      </c>
      <c r="M11" s="276"/>
    </row>
    <row r="12" spans="1:13" ht="24" customHeight="1">
      <c r="A12" s="280"/>
      <c r="B12" s="168"/>
      <c r="C12" s="267">
        <v>30</v>
      </c>
      <c r="D12" s="267"/>
      <c r="E12" s="267"/>
      <c r="F12" s="267">
        <v>10000000</v>
      </c>
      <c r="G12" s="267"/>
      <c r="H12" s="168">
        <f>F12*C12</f>
        <v>300000000</v>
      </c>
      <c r="I12" s="263" t="s">
        <v>105</v>
      </c>
      <c r="J12" s="263"/>
      <c r="K12" s="263"/>
      <c r="L12" s="275"/>
      <c r="M12" s="276"/>
    </row>
    <row r="13" spans="1:13" ht="27.75" customHeight="1">
      <c r="A13" s="280"/>
      <c r="B13" s="171"/>
      <c r="C13" s="270">
        <v>30</v>
      </c>
      <c r="D13" s="270"/>
      <c r="E13" s="270"/>
      <c r="F13" s="270">
        <v>5000000</v>
      </c>
      <c r="G13" s="270"/>
      <c r="H13" s="171">
        <f>C13*F13</f>
        <v>150000000</v>
      </c>
      <c r="I13" s="275" t="s">
        <v>106</v>
      </c>
      <c r="J13" s="275"/>
      <c r="K13" s="275"/>
      <c r="L13" s="275"/>
      <c r="M13" s="276"/>
    </row>
    <row r="14" spans="1:13" ht="29.25" customHeight="1">
      <c r="A14" s="280"/>
      <c r="B14" s="171"/>
      <c r="C14" s="270">
        <v>10</v>
      </c>
      <c r="D14" s="270"/>
      <c r="E14" s="270"/>
      <c r="F14" s="270">
        <v>2000000</v>
      </c>
      <c r="G14" s="270"/>
      <c r="H14" s="171">
        <f>C14*F14</f>
        <v>20000000</v>
      </c>
      <c r="I14" s="275" t="s">
        <v>103</v>
      </c>
      <c r="J14" s="275"/>
      <c r="K14" s="275"/>
      <c r="L14" s="275"/>
      <c r="M14" s="276"/>
    </row>
    <row r="15" spans="1:13" ht="25.9" customHeight="1">
      <c r="A15" s="173"/>
      <c r="B15" s="172"/>
      <c r="C15" s="250" t="s">
        <v>14</v>
      </c>
      <c r="D15" s="250"/>
      <c r="E15" s="250"/>
      <c r="F15" s="145" t="s">
        <v>11</v>
      </c>
      <c r="G15" s="145" t="s">
        <v>15</v>
      </c>
      <c r="H15" s="277"/>
      <c r="I15" s="277"/>
      <c r="J15" s="277"/>
      <c r="K15" s="277"/>
      <c r="L15" s="255" t="s">
        <v>51</v>
      </c>
      <c r="M15" s="256"/>
    </row>
    <row r="16" spans="1:13" ht="31.9" customHeight="1">
      <c r="A16" s="173"/>
      <c r="B16" s="172"/>
      <c r="C16" s="250">
        <v>1000000</v>
      </c>
      <c r="D16" s="250"/>
      <c r="E16" s="250"/>
      <c r="F16" s="145">
        <v>1200000</v>
      </c>
      <c r="G16" s="90">
        <v>0.05</v>
      </c>
      <c r="H16" s="145">
        <f>C16*F16*5.0045/100</f>
        <v>60054000000</v>
      </c>
      <c r="I16" s="264" t="s">
        <v>139</v>
      </c>
      <c r="J16" s="264"/>
      <c r="K16" s="264"/>
      <c r="L16" s="255"/>
      <c r="M16" s="256"/>
    </row>
    <row r="17" spans="1:15" ht="25.9" customHeight="1">
      <c r="A17" s="173"/>
      <c r="B17" s="172"/>
      <c r="C17" s="250">
        <v>400000</v>
      </c>
      <c r="D17" s="250"/>
      <c r="E17" s="250"/>
      <c r="F17" s="145">
        <v>600000</v>
      </c>
      <c r="G17" s="90">
        <v>0.05</v>
      </c>
      <c r="H17" s="145">
        <f>C17*F17*5.0045/100</f>
        <v>12010800000</v>
      </c>
      <c r="I17" s="264" t="s">
        <v>140</v>
      </c>
      <c r="J17" s="264"/>
      <c r="K17" s="264"/>
      <c r="L17" s="255"/>
      <c r="M17" s="256"/>
    </row>
    <row r="18" spans="1:15" ht="82.9" customHeight="1">
      <c r="A18" s="180" t="s">
        <v>180</v>
      </c>
      <c r="B18" s="172"/>
      <c r="C18" s="250">
        <v>600000</v>
      </c>
      <c r="D18" s="250"/>
      <c r="E18" s="250"/>
      <c r="F18" s="145">
        <v>1000000</v>
      </c>
      <c r="G18" s="90">
        <v>7.0000000000000007E-2</v>
      </c>
      <c r="H18" s="181">
        <f>F18*C18*G18</f>
        <v>42000000000.000008</v>
      </c>
      <c r="I18" s="264" t="s">
        <v>184</v>
      </c>
      <c r="J18" s="264"/>
      <c r="K18" s="264"/>
      <c r="L18" s="255"/>
      <c r="M18" s="256"/>
    </row>
    <row r="19" spans="1:15" ht="22.9" customHeight="1">
      <c r="A19" s="281"/>
      <c r="B19" s="249"/>
      <c r="C19" s="250" t="s">
        <v>21</v>
      </c>
      <c r="D19" s="250"/>
      <c r="E19" s="250"/>
      <c r="F19" s="89" t="s">
        <v>11</v>
      </c>
      <c r="G19" s="89" t="s">
        <v>15</v>
      </c>
      <c r="H19" s="250">
        <f>C20*F20*G20</f>
        <v>1400000000</v>
      </c>
      <c r="I19" s="257" t="s">
        <v>178</v>
      </c>
      <c r="J19" s="257"/>
      <c r="K19" s="257"/>
      <c r="L19" s="255"/>
      <c r="M19" s="256"/>
    </row>
    <row r="20" spans="1:15" ht="26.45" customHeight="1">
      <c r="A20" s="281"/>
      <c r="B20" s="249"/>
      <c r="C20" s="250">
        <v>800</v>
      </c>
      <c r="D20" s="250"/>
      <c r="E20" s="250"/>
      <c r="F20" s="89">
        <v>35000000</v>
      </c>
      <c r="G20" s="90">
        <v>0.05</v>
      </c>
      <c r="H20" s="250"/>
      <c r="I20" s="257"/>
      <c r="J20" s="257"/>
      <c r="K20" s="257"/>
      <c r="L20" s="255"/>
      <c r="M20" s="256"/>
    </row>
    <row r="21" spans="1:15" ht="15.6" customHeight="1">
      <c r="A21" s="281"/>
      <c r="B21" s="249"/>
      <c r="C21" s="102" t="s">
        <v>16</v>
      </c>
      <c r="D21" s="102" t="s">
        <v>17</v>
      </c>
      <c r="E21" s="102" t="s">
        <v>18</v>
      </c>
      <c r="F21" s="102" t="s">
        <v>19</v>
      </c>
      <c r="G21" s="145" t="s">
        <v>13</v>
      </c>
      <c r="H21" s="250">
        <f>C22*E22*F22*G22</f>
        <v>27000000000</v>
      </c>
      <c r="I21" s="257" t="s">
        <v>81</v>
      </c>
      <c r="J21" s="257"/>
      <c r="K21" s="257"/>
      <c r="L21" s="255"/>
      <c r="M21" s="256"/>
    </row>
    <row r="22" spans="1:15" ht="19.149999999999999" customHeight="1">
      <c r="A22" s="281"/>
      <c r="B22" s="249"/>
      <c r="C22" s="103">
        <v>20</v>
      </c>
      <c r="D22" s="103">
        <v>2.5</v>
      </c>
      <c r="E22" s="102">
        <v>12</v>
      </c>
      <c r="F22" s="103">
        <v>30</v>
      </c>
      <c r="G22" s="145">
        <v>3750000</v>
      </c>
      <c r="H22" s="250"/>
      <c r="I22" s="257"/>
      <c r="J22" s="257"/>
      <c r="K22" s="257"/>
      <c r="L22" s="255"/>
      <c r="M22" s="256"/>
    </row>
    <row r="23" spans="1:15" ht="21.6" customHeight="1">
      <c r="A23" s="281"/>
      <c r="B23" s="250"/>
      <c r="C23" s="250" t="s">
        <v>20</v>
      </c>
      <c r="D23" s="250"/>
      <c r="E23" s="250"/>
      <c r="F23" s="145" t="s">
        <v>11</v>
      </c>
      <c r="G23" s="145" t="s">
        <v>15</v>
      </c>
      <c r="H23" s="250">
        <f>C24*F24*G24</f>
        <v>8400000000.000001</v>
      </c>
      <c r="I23" s="257" t="s">
        <v>176</v>
      </c>
      <c r="J23" s="257"/>
      <c r="K23" s="257"/>
      <c r="L23" s="255"/>
      <c r="M23" s="256"/>
    </row>
    <row r="24" spans="1:15" ht="18" customHeight="1">
      <c r="A24" s="281"/>
      <c r="B24" s="250"/>
      <c r="C24" s="250">
        <v>30000</v>
      </c>
      <c r="D24" s="250"/>
      <c r="E24" s="250"/>
      <c r="F24" s="89">
        <v>4000000</v>
      </c>
      <c r="G24" s="90">
        <v>7.0000000000000007E-2</v>
      </c>
      <c r="H24" s="250"/>
      <c r="I24" s="257"/>
      <c r="J24" s="257"/>
      <c r="K24" s="257"/>
      <c r="L24" s="255"/>
      <c r="M24" s="256"/>
    </row>
    <row r="25" spans="1:15" ht="14.25" customHeight="1">
      <c r="A25" s="281"/>
      <c r="B25" s="249"/>
      <c r="C25" s="250" t="s">
        <v>14</v>
      </c>
      <c r="D25" s="250"/>
      <c r="E25" s="269"/>
      <c r="F25" s="89" t="s">
        <v>11</v>
      </c>
      <c r="G25" s="169" t="s">
        <v>15</v>
      </c>
      <c r="H25" s="250">
        <f>C26*F26*G26</f>
        <v>1050000000.0000001</v>
      </c>
      <c r="I25" s="257" t="s">
        <v>175</v>
      </c>
      <c r="J25" s="257"/>
      <c r="K25" s="257"/>
      <c r="L25" s="255"/>
      <c r="M25" s="256"/>
    </row>
    <row r="26" spans="1:15" ht="21.75" customHeight="1">
      <c r="A26" s="281"/>
      <c r="B26" s="249"/>
      <c r="C26" s="250">
        <v>500000</v>
      </c>
      <c r="D26" s="250"/>
      <c r="E26" s="250"/>
      <c r="F26" s="89">
        <v>30000</v>
      </c>
      <c r="G26" s="90">
        <v>7.0000000000000007E-2</v>
      </c>
      <c r="H26" s="250"/>
      <c r="I26" s="257"/>
      <c r="J26" s="257"/>
      <c r="K26" s="257"/>
      <c r="L26" s="255"/>
      <c r="M26" s="256"/>
    </row>
    <row r="27" spans="1:15" ht="17.25" customHeight="1">
      <c r="A27" s="280" t="s">
        <v>179</v>
      </c>
      <c r="B27" s="249"/>
      <c r="C27" s="250" t="s">
        <v>40</v>
      </c>
      <c r="D27" s="250"/>
      <c r="E27" s="250"/>
      <c r="F27" s="250" t="s">
        <v>11</v>
      </c>
      <c r="G27" s="250"/>
      <c r="H27" s="250">
        <f>C28*F28</f>
        <v>16875000000</v>
      </c>
      <c r="I27" s="254" t="s">
        <v>182</v>
      </c>
      <c r="J27" s="254"/>
      <c r="K27" s="254"/>
      <c r="L27" s="255"/>
      <c r="M27" s="256"/>
      <c r="O27" s="188"/>
    </row>
    <row r="28" spans="1:15" ht="21.75" customHeight="1">
      <c r="A28" s="280"/>
      <c r="B28" s="249"/>
      <c r="C28" s="250">
        <v>150000</v>
      </c>
      <c r="D28" s="250"/>
      <c r="E28" s="250"/>
      <c r="F28" s="250">
        <v>112500</v>
      </c>
      <c r="G28" s="250"/>
      <c r="H28" s="250"/>
      <c r="I28" s="254"/>
      <c r="J28" s="254"/>
      <c r="K28" s="254"/>
      <c r="L28" s="255"/>
      <c r="M28" s="256"/>
    </row>
    <row r="29" spans="1:15" ht="21.75" customHeight="1">
      <c r="A29" s="183" t="s">
        <v>177</v>
      </c>
      <c r="B29" s="182"/>
      <c r="C29" s="250">
        <v>41000</v>
      </c>
      <c r="D29" s="250"/>
      <c r="E29" s="250"/>
      <c r="F29" s="250">
        <v>75000</v>
      </c>
      <c r="G29" s="250"/>
      <c r="H29" s="181">
        <f>C29*F29</f>
        <v>3075000000</v>
      </c>
      <c r="I29" s="254" t="s">
        <v>183</v>
      </c>
      <c r="J29" s="254"/>
      <c r="K29" s="254"/>
      <c r="L29" s="255"/>
      <c r="M29" s="256"/>
    </row>
    <row r="30" spans="1:15" ht="24.6" customHeight="1">
      <c r="A30" s="174"/>
      <c r="B30" s="172"/>
      <c r="C30" s="250"/>
      <c r="D30" s="250"/>
      <c r="E30" s="250"/>
      <c r="F30" s="250"/>
      <c r="G30" s="250"/>
      <c r="H30" s="187">
        <v>30000000000</v>
      </c>
      <c r="I30" s="254" t="s">
        <v>181</v>
      </c>
      <c r="J30" s="254"/>
      <c r="K30" s="254"/>
      <c r="L30" s="255"/>
      <c r="M30" s="256"/>
    </row>
    <row r="31" spans="1:15" ht="29.45" customHeight="1" thickBot="1">
      <c r="A31" s="175"/>
      <c r="B31" s="176"/>
      <c r="C31" s="253"/>
      <c r="D31" s="253"/>
      <c r="E31" s="253"/>
      <c r="F31" s="253"/>
      <c r="G31" s="253"/>
      <c r="H31" s="177">
        <f>SUM(H5:H30)</f>
        <v>294234800000</v>
      </c>
      <c r="I31" s="251" t="s">
        <v>27</v>
      </c>
      <c r="J31" s="251"/>
      <c r="K31" s="251"/>
      <c r="L31" s="251"/>
      <c r="M31" s="252"/>
    </row>
    <row r="32" spans="1:15" ht="24.75" customHeight="1">
      <c r="B32" s="278" t="s">
        <v>185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</row>
    <row r="33" spans="2:13" ht="24.75" customHeight="1">
      <c r="B33" s="247" t="s">
        <v>186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</row>
    <row r="34" spans="2:13" ht="15.75">
      <c r="B34" s="247" t="s">
        <v>187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</row>
  </sheetData>
  <mergeCells count="94">
    <mergeCell ref="A27:A28"/>
    <mergeCell ref="A5:A14"/>
    <mergeCell ref="A19:A20"/>
    <mergeCell ref="A21:A22"/>
    <mergeCell ref="A23:A24"/>
    <mergeCell ref="A25:A26"/>
    <mergeCell ref="L11:M14"/>
    <mergeCell ref="I12:K12"/>
    <mergeCell ref="I13:K13"/>
    <mergeCell ref="I14:K14"/>
    <mergeCell ref="B33:M33"/>
    <mergeCell ref="C16:E16"/>
    <mergeCell ref="H15:K15"/>
    <mergeCell ref="C13:E13"/>
    <mergeCell ref="F13:G13"/>
    <mergeCell ref="F12:G12"/>
    <mergeCell ref="C12:E12"/>
    <mergeCell ref="F11:G11"/>
    <mergeCell ref="I19:K20"/>
    <mergeCell ref="B32:M32"/>
    <mergeCell ref="B21:B22"/>
    <mergeCell ref="C14:E14"/>
    <mergeCell ref="H19:H20"/>
    <mergeCell ref="C20:E20"/>
    <mergeCell ref="B19:B20"/>
    <mergeCell ref="C18:E18"/>
    <mergeCell ref="C19:E19"/>
    <mergeCell ref="I3:M4"/>
    <mergeCell ref="C5:E5"/>
    <mergeCell ref="H3:H4"/>
    <mergeCell ref="C7:E7"/>
    <mergeCell ref="I8:K8"/>
    <mergeCell ref="L5:M10"/>
    <mergeCell ref="I11:K11"/>
    <mergeCell ref="C15:E15"/>
    <mergeCell ref="C11:E11"/>
    <mergeCell ref="I16:K16"/>
    <mergeCell ref="I7:J7"/>
    <mergeCell ref="K6:K7"/>
    <mergeCell ref="I6:J6"/>
    <mergeCell ref="C6:E6"/>
    <mergeCell ref="F6:G6"/>
    <mergeCell ref="F14:G14"/>
    <mergeCell ref="K9:K10"/>
    <mergeCell ref="I9:J9"/>
    <mergeCell ref="I10:J10"/>
    <mergeCell ref="C27:E27"/>
    <mergeCell ref="C3:G3"/>
    <mergeCell ref="C4:E4"/>
    <mergeCell ref="F4:G4"/>
    <mergeCell ref="C8:E8"/>
    <mergeCell ref="F5:G5"/>
    <mergeCell ref="F7:G7"/>
    <mergeCell ref="F8:G8"/>
    <mergeCell ref="C24:E24"/>
    <mergeCell ref="F9:G9"/>
    <mergeCell ref="C9:E9"/>
    <mergeCell ref="C10:E10"/>
    <mergeCell ref="F10:G10"/>
    <mergeCell ref="C17:E17"/>
    <mergeCell ref="F27:G27"/>
    <mergeCell ref="C25:E25"/>
    <mergeCell ref="I27:K28"/>
    <mergeCell ref="H27:H28"/>
    <mergeCell ref="H25:H26"/>
    <mergeCell ref="I25:K26"/>
    <mergeCell ref="A1:L1"/>
    <mergeCell ref="A2:M2"/>
    <mergeCell ref="A3:A4"/>
    <mergeCell ref="C23:E23"/>
    <mergeCell ref="B23:B24"/>
    <mergeCell ref="I5:K5"/>
    <mergeCell ref="H23:H24"/>
    <mergeCell ref="I21:K22"/>
    <mergeCell ref="I23:K24"/>
    <mergeCell ref="H21:H22"/>
    <mergeCell ref="I18:K18"/>
    <mergeCell ref="I17:K17"/>
    <mergeCell ref="B3:B4"/>
    <mergeCell ref="B34:M34"/>
    <mergeCell ref="B25:B26"/>
    <mergeCell ref="F28:G28"/>
    <mergeCell ref="I31:M31"/>
    <mergeCell ref="C30:E30"/>
    <mergeCell ref="F30:G30"/>
    <mergeCell ref="C31:G31"/>
    <mergeCell ref="I30:K30"/>
    <mergeCell ref="B27:B28"/>
    <mergeCell ref="L15:M30"/>
    <mergeCell ref="C28:E28"/>
    <mergeCell ref="C29:E29"/>
    <mergeCell ref="F29:G29"/>
    <mergeCell ref="I29:K29"/>
    <mergeCell ref="C26:E26"/>
  </mergeCells>
  <printOptions horizontalCentered="1"/>
  <pageMargins left="0.27559055118110237" right="0.27559055118110237" top="0.19685039370078741" bottom="0.15748031496062992" header="0.19685039370078741" footer="0.15748031496062992"/>
  <pageSetup paperSize="9" scale="65" orientation="landscape" r:id="rId1"/>
  <headerFooter>
    <oddFooter>&amp;L&amp;"2  Nazanin,Regular"&amp;12صفحه3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"/>
  <sheetViews>
    <sheetView zoomScale="90" zoomScaleNormal="90" workbookViewId="0">
      <selection activeCell="A8" sqref="A8"/>
    </sheetView>
  </sheetViews>
  <sheetFormatPr defaultRowHeight="15"/>
  <cols>
    <col min="1" max="1" width="37.28515625" customWidth="1"/>
    <col min="2" max="2" width="10.28515625" customWidth="1"/>
    <col min="5" max="5" width="15.28515625" customWidth="1"/>
    <col min="6" max="6" width="7.28515625" customWidth="1"/>
    <col min="7" max="7" width="4.7109375" customWidth="1"/>
  </cols>
  <sheetData>
    <row r="1" spans="1:7" s="4" customFormat="1" ht="22.5" customHeight="1" thickBot="1">
      <c r="A1" s="27"/>
      <c r="B1" s="27"/>
      <c r="C1" s="27"/>
      <c r="D1" s="28"/>
      <c r="E1" s="28"/>
      <c r="F1" s="282" t="s">
        <v>5</v>
      </c>
      <c r="G1" s="283"/>
    </row>
    <row r="2" spans="1:7" s="7" customFormat="1" ht="31.5" customHeight="1">
      <c r="A2" s="258" t="s">
        <v>1</v>
      </c>
      <c r="B2" s="258"/>
      <c r="C2" s="258"/>
      <c r="D2" s="258"/>
      <c r="E2" s="258"/>
      <c r="F2" s="258"/>
      <c r="G2" s="258"/>
    </row>
    <row r="3" spans="1:7" s="7" customFormat="1" ht="28.5" customHeight="1">
      <c r="A3" s="258" t="s">
        <v>61</v>
      </c>
      <c r="B3" s="258"/>
      <c r="C3" s="258"/>
      <c r="D3" s="258"/>
      <c r="E3" s="258"/>
      <c r="F3" s="258"/>
      <c r="G3" s="258"/>
    </row>
    <row r="4" spans="1:7" s="7" customFormat="1" ht="27.75" customHeight="1" thickBot="1">
      <c r="A4" s="286" t="s">
        <v>129</v>
      </c>
      <c r="B4" s="287"/>
      <c r="C4" s="287"/>
      <c r="D4" s="287"/>
      <c r="E4" s="287"/>
      <c r="F4" s="287"/>
      <c r="G4" s="287"/>
    </row>
    <row r="5" spans="1:7" s="1" customFormat="1" ht="0.75" customHeight="1">
      <c r="A5" s="297" t="s">
        <v>8</v>
      </c>
      <c r="B5" s="299" t="s">
        <v>7</v>
      </c>
      <c r="C5" s="299" t="s">
        <v>0</v>
      </c>
      <c r="D5" s="301"/>
      <c r="E5" s="301"/>
      <c r="F5" s="301"/>
      <c r="G5" s="302"/>
    </row>
    <row r="6" spans="1:7" s="1" customFormat="1" ht="24.75" customHeight="1" thickBot="1">
      <c r="A6" s="298"/>
      <c r="B6" s="300"/>
      <c r="C6" s="300"/>
      <c r="D6" s="303"/>
      <c r="E6" s="303"/>
      <c r="F6" s="303"/>
      <c r="G6" s="304"/>
    </row>
    <row r="7" spans="1:7" s="1" customFormat="1" ht="42" customHeight="1" thickTop="1">
      <c r="A7" s="81">
        <f>حقوق!F29</f>
        <v>124953888585.28</v>
      </c>
      <c r="B7" s="29" t="s">
        <v>38</v>
      </c>
      <c r="C7" s="291" t="s">
        <v>29</v>
      </c>
      <c r="D7" s="292"/>
      <c r="E7" s="292"/>
      <c r="F7" s="292"/>
      <c r="G7" s="293"/>
    </row>
    <row r="8" spans="1:7" s="1" customFormat="1" ht="42" customHeight="1" thickBot="1">
      <c r="A8" s="82">
        <f>'هزینه اداری'!E21</f>
        <v>26463640000</v>
      </c>
      <c r="B8" s="40" t="s">
        <v>39</v>
      </c>
      <c r="C8" s="294" t="s">
        <v>45</v>
      </c>
      <c r="D8" s="295"/>
      <c r="E8" s="295"/>
      <c r="F8" s="295"/>
      <c r="G8" s="296"/>
    </row>
    <row r="9" spans="1:7" s="1" customFormat="1" ht="42" customHeight="1" thickTop="1" thickBot="1">
      <c r="A9" s="30">
        <f>SUM(A7:A8)</f>
        <v>151417528585.28</v>
      </c>
      <c r="B9" s="39"/>
      <c r="C9" s="288" t="s">
        <v>28</v>
      </c>
      <c r="D9" s="289"/>
      <c r="E9" s="289"/>
      <c r="F9" s="289"/>
      <c r="G9" s="290"/>
    </row>
    <row r="10" spans="1:7" ht="63" customHeight="1">
      <c r="A10" s="284" t="s">
        <v>77</v>
      </c>
      <c r="B10" s="285"/>
      <c r="C10" s="285"/>
      <c r="D10" s="285"/>
      <c r="E10" s="285"/>
      <c r="F10" s="285"/>
      <c r="G10" s="285"/>
    </row>
  </sheetData>
  <mergeCells count="11">
    <mergeCell ref="F1:G1"/>
    <mergeCell ref="A10:G10"/>
    <mergeCell ref="A2:G2"/>
    <mergeCell ref="A3:G3"/>
    <mergeCell ref="A4:G4"/>
    <mergeCell ref="C9:G9"/>
    <mergeCell ref="C7:G7"/>
    <mergeCell ref="C8:G8"/>
    <mergeCell ref="A5:A6"/>
    <mergeCell ref="B5:B6"/>
    <mergeCell ref="C5:G6"/>
  </mergeCells>
  <printOptions horizontalCentered="1"/>
  <pageMargins left="0.70866141732283472" right="0.70866141732283472" top="1.2598425196850394" bottom="0.31496062992125984" header="1.4173228346456694" footer="0.23622047244094491"/>
  <pageSetup paperSize="9" orientation="landscape" r:id="rId1"/>
  <headerFooter>
    <oddFooter>&amp;L&amp;"2  Nazanin,Regular"&amp;12صفحه4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1"/>
  <sheetViews>
    <sheetView topLeftCell="A6" zoomScale="90" zoomScaleNormal="90" workbookViewId="0">
      <selection activeCell="B9" sqref="B9"/>
    </sheetView>
  </sheetViews>
  <sheetFormatPr defaultRowHeight="15"/>
  <cols>
    <col min="1" max="1" width="30" customWidth="1"/>
    <col min="2" max="2" width="10.28515625" customWidth="1"/>
    <col min="3" max="3" width="10.140625" customWidth="1"/>
    <col min="4" max="5" width="16.42578125" customWidth="1"/>
    <col min="6" max="6" width="21.5703125" customWidth="1"/>
    <col min="7" max="9" width="15.140625" customWidth="1"/>
    <col min="10" max="10" width="12.7109375" customWidth="1"/>
    <col min="11" max="11" width="18.7109375" customWidth="1"/>
    <col min="12" max="12" width="16.7109375" bestFit="1" customWidth="1"/>
    <col min="13" max="13" width="17.28515625" customWidth="1"/>
  </cols>
  <sheetData>
    <row r="1" spans="1:13" s="1" customFormat="1" ht="19.5" customHeight="1" thickBot="1">
      <c r="B1" s="27"/>
      <c r="C1" s="27"/>
      <c r="D1" s="27"/>
      <c r="E1" s="27"/>
      <c r="F1" s="27"/>
      <c r="G1" s="28"/>
      <c r="H1" s="325" t="s">
        <v>56</v>
      </c>
      <c r="I1" s="326"/>
    </row>
    <row r="2" spans="1:13" s="7" customFormat="1" ht="21.75" customHeight="1">
      <c r="A2" s="258" t="s">
        <v>1</v>
      </c>
      <c r="B2" s="258"/>
      <c r="C2" s="258"/>
      <c r="D2" s="258"/>
      <c r="E2" s="258"/>
      <c r="F2" s="258"/>
      <c r="G2" s="258"/>
      <c r="H2" s="258"/>
      <c r="I2" s="258"/>
    </row>
    <row r="3" spans="1:13" s="7" customFormat="1" ht="24" customHeight="1">
      <c r="A3" s="258" t="s">
        <v>94</v>
      </c>
      <c r="B3" s="258"/>
      <c r="C3" s="258"/>
      <c r="D3" s="258"/>
      <c r="E3" s="258"/>
      <c r="F3" s="258"/>
      <c r="G3" s="258"/>
      <c r="H3" s="258"/>
      <c r="I3" s="258"/>
    </row>
    <row r="4" spans="1:13" s="7" customFormat="1" ht="22.5" customHeight="1" thickBot="1">
      <c r="A4" s="258" t="s">
        <v>121</v>
      </c>
      <c r="B4" s="258"/>
      <c r="C4" s="258"/>
      <c r="D4" s="258"/>
      <c r="E4" s="258"/>
      <c r="F4" s="258"/>
      <c r="G4" s="258"/>
      <c r="H4" s="258"/>
      <c r="I4" s="258"/>
    </row>
    <row r="5" spans="1:13" s="11" customFormat="1" ht="20.25" customHeight="1">
      <c r="A5" s="329" t="s">
        <v>165</v>
      </c>
      <c r="B5" s="265" t="s">
        <v>123</v>
      </c>
      <c r="C5" s="265"/>
      <c r="D5" s="265"/>
      <c r="E5" s="265"/>
      <c r="F5" s="265" t="s">
        <v>122</v>
      </c>
      <c r="G5" s="265" t="s">
        <v>0</v>
      </c>
      <c r="H5" s="265"/>
      <c r="I5" s="271"/>
    </row>
    <row r="6" spans="1:13" s="11" customFormat="1" ht="11.25" customHeight="1">
      <c r="A6" s="330"/>
      <c r="B6" s="272"/>
      <c r="C6" s="272"/>
      <c r="D6" s="272"/>
      <c r="E6" s="272"/>
      <c r="F6" s="272"/>
      <c r="G6" s="272"/>
      <c r="H6" s="272"/>
      <c r="I6" s="273"/>
    </row>
    <row r="7" spans="1:13" s="105" customFormat="1" ht="15.75" customHeight="1">
      <c r="A7" s="307" t="s">
        <v>167</v>
      </c>
      <c r="B7" s="123" t="s">
        <v>21</v>
      </c>
      <c r="C7" s="123" t="s">
        <v>18</v>
      </c>
      <c r="D7" s="318" t="s">
        <v>13</v>
      </c>
      <c r="E7" s="318"/>
      <c r="F7" s="315">
        <f>B8*C8*D8</f>
        <v>72740816736</v>
      </c>
      <c r="G7" s="327" t="s">
        <v>68</v>
      </c>
      <c r="H7" s="327"/>
      <c r="I7" s="328"/>
      <c r="J7" s="310"/>
    </row>
    <row r="8" spans="1:13" s="105" customFormat="1" ht="34.9" customHeight="1">
      <c r="A8" s="307"/>
      <c r="B8" s="104">
        <v>56</v>
      </c>
      <c r="C8" s="104">
        <v>12</v>
      </c>
      <c r="D8" s="305">
        <v>108245263</v>
      </c>
      <c r="E8" s="305"/>
      <c r="F8" s="315"/>
      <c r="G8" s="327"/>
      <c r="H8" s="327"/>
      <c r="I8" s="328"/>
      <c r="J8" s="310"/>
      <c r="K8" s="111"/>
    </row>
    <row r="9" spans="1:13" s="105" customFormat="1" ht="15.75" customHeight="1">
      <c r="A9" s="307" t="s">
        <v>168</v>
      </c>
      <c r="B9" s="122" t="s">
        <v>21</v>
      </c>
      <c r="C9" s="122" t="s">
        <v>18</v>
      </c>
      <c r="D9" s="122" t="s">
        <v>22</v>
      </c>
      <c r="E9" s="122" t="s">
        <v>13</v>
      </c>
      <c r="F9" s="315">
        <f>B10*C10*D10*E10</f>
        <v>9360000000</v>
      </c>
      <c r="G9" s="316" t="s">
        <v>32</v>
      </c>
      <c r="H9" s="316"/>
      <c r="I9" s="317"/>
      <c r="K9" s="109"/>
      <c r="M9" s="112"/>
    </row>
    <row r="10" spans="1:13" s="105" customFormat="1" ht="17.25" customHeight="1">
      <c r="A10" s="307"/>
      <c r="B10" s="104">
        <v>40</v>
      </c>
      <c r="C10" s="104">
        <v>12</v>
      </c>
      <c r="D10" s="115">
        <v>30</v>
      </c>
      <c r="E10" s="104">
        <v>650000</v>
      </c>
      <c r="F10" s="315"/>
      <c r="G10" s="316"/>
      <c r="H10" s="316"/>
      <c r="I10" s="317"/>
    </row>
    <row r="11" spans="1:13" s="1" customFormat="1" ht="13.5" customHeight="1">
      <c r="A11" s="308" t="s">
        <v>169</v>
      </c>
      <c r="B11" s="118" t="s">
        <v>21</v>
      </c>
      <c r="C11" s="118" t="s">
        <v>18</v>
      </c>
      <c r="D11" s="118" t="s">
        <v>13</v>
      </c>
      <c r="E11" s="118" t="s">
        <v>23</v>
      </c>
      <c r="F11" s="311">
        <f>B12*C12*D12*E12</f>
        <v>17168963347.200001</v>
      </c>
      <c r="G11" s="313" t="s">
        <v>46</v>
      </c>
      <c r="H11" s="313"/>
      <c r="I11" s="314"/>
    </row>
    <row r="12" spans="1:13" s="1" customFormat="1" ht="20.25" customHeight="1">
      <c r="A12" s="308"/>
      <c r="B12" s="153">
        <v>56</v>
      </c>
      <c r="C12" s="153">
        <v>12</v>
      </c>
      <c r="D12" s="153">
        <f>(D10*E10)+D8</f>
        <v>127745263</v>
      </c>
      <c r="E12" s="154">
        <v>0.2</v>
      </c>
      <c r="F12" s="311"/>
      <c r="G12" s="313"/>
      <c r="H12" s="313"/>
      <c r="I12" s="314"/>
    </row>
    <row r="13" spans="1:13" s="1" customFormat="1" ht="15" customHeight="1">
      <c r="A13" s="306" t="s">
        <v>170</v>
      </c>
      <c r="B13" s="118" t="s">
        <v>21</v>
      </c>
      <c r="C13" s="118" t="s">
        <v>18</v>
      </c>
      <c r="D13" s="118" t="s">
        <v>13</v>
      </c>
      <c r="E13" s="118" t="s">
        <v>23</v>
      </c>
      <c r="F13" s="311">
        <f>B14*C14*D14*E14</f>
        <v>2575344502.0799999</v>
      </c>
      <c r="G13" s="313" t="s">
        <v>69</v>
      </c>
      <c r="H13" s="313"/>
      <c r="I13" s="314"/>
    </row>
    <row r="14" spans="1:13" s="1" customFormat="1" ht="18.75" customHeight="1">
      <c r="A14" s="306"/>
      <c r="B14" s="153">
        <v>56</v>
      </c>
      <c r="C14" s="153">
        <v>12</v>
      </c>
      <c r="D14" s="153">
        <f>(D10*E10)+D8</f>
        <v>127745263</v>
      </c>
      <c r="E14" s="154">
        <v>0.03</v>
      </c>
      <c r="F14" s="311"/>
      <c r="G14" s="313"/>
      <c r="H14" s="313"/>
      <c r="I14" s="314"/>
    </row>
    <row r="15" spans="1:13" s="105" customFormat="1" ht="13.5" customHeight="1">
      <c r="A15" s="306" t="s">
        <v>170</v>
      </c>
      <c r="B15" s="123" t="s">
        <v>21</v>
      </c>
      <c r="C15" s="123" t="s">
        <v>18</v>
      </c>
      <c r="D15" s="318" t="s">
        <v>13</v>
      </c>
      <c r="E15" s="318"/>
      <c r="F15" s="315">
        <f>B16*C16*D16</f>
        <v>5712000000</v>
      </c>
      <c r="G15" s="316" t="s">
        <v>70</v>
      </c>
      <c r="H15" s="316"/>
      <c r="I15" s="317"/>
    </row>
    <row r="16" spans="1:13" s="105" customFormat="1" ht="17.25" customHeight="1">
      <c r="A16" s="306"/>
      <c r="B16" s="104">
        <v>56</v>
      </c>
      <c r="C16" s="104">
        <v>12</v>
      </c>
      <c r="D16" s="305">
        <v>8500000</v>
      </c>
      <c r="E16" s="305"/>
      <c r="F16" s="315"/>
      <c r="G16" s="316"/>
      <c r="H16" s="316"/>
      <c r="I16" s="317"/>
    </row>
    <row r="17" spans="1:13" s="105" customFormat="1" ht="13.5" customHeight="1">
      <c r="A17" s="307" t="s">
        <v>171</v>
      </c>
      <c r="B17" s="122" t="s">
        <v>21</v>
      </c>
      <c r="C17" s="122" t="s">
        <v>18</v>
      </c>
      <c r="D17" s="122" t="s">
        <v>17</v>
      </c>
      <c r="E17" s="122" t="s">
        <v>13</v>
      </c>
      <c r="F17" s="315">
        <f>B18*C18*D18*E18</f>
        <v>360000000</v>
      </c>
      <c r="G17" s="316" t="s">
        <v>50</v>
      </c>
      <c r="H17" s="316"/>
      <c r="I17" s="317"/>
    </row>
    <row r="18" spans="1:13" s="105" customFormat="1" ht="15.75" customHeight="1">
      <c r="A18" s="307"/>
      <c r="B18" s="104">
        <v>5</v>
      </c>
      <c r="C18" s="104">
        <v>12</v>
      </c>
      <c r="D18" s="155">
        <v>2</v>
      </c>
      <c r="E18" s="104">
        <v>3000000</v>
      </c>
      <c r="F18" s="315"/>
      <c r="G18" s="316"/>
      <c r="H18" s="316"/>
      <c r="I18" s="317"/>
    </row>
    <row r="19" spans="1:13" s="105" customFormat="1" ht="12.75" customHeight="1">
      <c r="A19" s="306" t="s">
        <v>170</v>
      </c>
      <c r="B19" s="122" t="s">
        <v>21</v>
      </c>
      <c r="C19" s="309" t="s">
        <v>13</v>
      </c>
      <c r="D19" s="309"/>
      <c r="E19" s="309"/>
      <c r="F19" s="315">
        <f>B20*C20</f>
        <v>7256046000</v>
      </c>
      <c r="G19" s="316" t="s">
        <v>47</v>
      </c>
      <c r="H19" s="316"/>
      <c r="I19" s="317"/>
    </row>
    <row r="20" spans="1:13" s="105" customFormat="1" ht="19.5" customHeight="1">
      <c r="A20" s="306"/>
      <c r="B20" s="104">
        <v>56</v>
      </c>
      <c r="C20" s="319">
        <v>129572250</v>
      </c>
      <c r="D20" s="319"/>
      <c r="E20" s="319"/>
      <c r="F20" s="315"/>
      <c r="G20" s="316"/>
      <c r="H20" s="316"/>
      <c r="I20" s="317"/>
      <c r="J20" s="113"/>
    </row>
    <row r="21" spans="1:13" s="105" customFormat="1" ht="13.5" customHeight="1">
      <c r="A21" s="306" t="s">
        <v>170</v>
      </c>
      <c r="B21" s="122" t="s">
        <v>21</v>
      </c>
      <c r="C21" s="309" t="s">
        <v>13</v>
      </c>
      <c r="D21" s="309"/>
      <c r="E21" s="309"/>
      <c r="F21" s="315">
        <f>B22*C22</f>
        <v>2418682000</v>
      </c>
      <c r="G21" s="316" t="s">
        <v>48</v>
      </c>
      <c r="H21" s="316"/>
      <c r="I21" s="317"/>
    </row>
    <row r="22" spans="1:13" s="105" customFormat="1" ht="18.75" customHeight="1">
      <c r="A22" s="306"/>
      <c r="B22" s="104">
        <v>56</v>
      </c>
      <c r="C22" s="319">
        <v>43190750</v>
      </c>
      <c r="D22" s="319"/>
      <c r="E22" s="319"/>
      <c r="F22" s="315"/>
      <c r="G22" s="316"/>
      <c r="H22" s="316"/>
      <c r="I22" s="317"/>
    </row>
    <row r="23" spans="1:13" s="105" customFormat="1" ht="13.5" customHeight="1">
      <c r="A23" s="306" t="s">
        <v>170</v>
      </c>
      <c r="B23" s="122" t="s">
        <v>21</v>
      </c>
      <c r="C23" s="114" t="s">
        <v>17</v>
      </c>
      <c r="D23" s="309" t="s">
        <v>13</v>
      </c>
      <c r="E23" s="309"/>
      <c r="F23" s="315">
        <f>B24*C24*D24</f>
        <v>1512000000</v>
      </c>
      <c r="G23" s="316" t="s">
        <v>49</v>
      </c>
      <c r="H23" s="316"/>
      <c r="I23" s="317"/>
    </row>
    <row r="24" spans="1:13" s="105" customFormat="1" ht="14.25" customHeight="1">
      <c r="A24" s="306"/>
      <c r="B24" s="104">
        <v>56</v>
      </c>
      <c r="C24" s="115">
        <v>9</v>
      </c>
      <c r="D24" s="305">
        <v>3000000</v>
      </c>
      <c r="E24" s="305"/>
      <c r="F24" s="315"/>
      <c r="G24" s="316"/>
      <c r="H24" s="316"/>
      <c r="I24" s="317"/>
    </row>
    <row r="25" spans="1:13" s="105" customFormat="1" ht="19.899999999999999" customHeight="1">
      <c r="A25" s="307" t="s">
        <v>172</v>
      </c>
      <c r="B25" s="122" t="s">
        <v>21</v>
      </c>
      <c r="C25" s="309" t="s">
        <v>13</v>
      </c>
      <c r="D25" s="309"/>
      <c r="E25" s="309"/>
      <c r="F25" s="315">
        <v>840000000</v>
      </c>
      <c r="G25" s="316" t="s">
        <v>73</v>
      </c>
      <c r="H25" s="316"/>
      <c r="I25" s="317"/>
    </row>
    <row r="26" spans="1:13" s="105" customFormat="1" ht="19.899999999999999" customHeight="1">
      <c r="A26" s="307"/>
      <c r="B26" s="104">
        <v>56</v>
      </c>
      <c r="C26" s="319" t="s">
        <v>173</v>
      </c>
      <c r="D26" s="319"/>
      <c r="E26" s="319"/>
      <c r="F26" s="315"/>
      <c r="G26" s="316"/>
      <c r="H26" s="316"/>
      <c r="I26" s="317"/>
    </row>
    <row r="27" spans="1:13" s="105" customFormat="1" ht="31.15" customHeight="1">
      <c r="A27" s="152" t="s">
        <v>166</v>
      </c>
      <c r="B27" s="104">
        <v>1</v>
      </c>
      <c r="C27" s="115">
        <v>12</v>
      </c>
      <c r="D27" s="323">
        <v>267503000</v>
      </c>
      <c r="E27" s="323"/>
      <c r="F27" s="156">
        <f>C27*D27</f>
        <v>3210036000</v>
      </c>
      <c r="G27" s="316" t="s">
        <v>96</v>
      </c>
      <c r="H27" s="316"/>
      <c r="I27" s="317"/>
      <c r="K27" s="109"/>
      <c r="L27" s="110"/>
      <c r="M27" s="111"/>
    </row>
    <row r="28" spans="1:13" s="105" customFormat="1" ht="31.15" customHeight="1">
      <c r="A28" s="152" t="s">
        <v>166</v>
      </c>
      <c r="B28" s="104">
        <v>1</v>
      </c>
      <c r="C28" s="115">
        <v>12</v>
      </c>
      <c r="D28" s="323">
        <v>150000000</v>
      </c>
      <c r="E28" s="323"/>
      <c r="F28" s="156">
        <f>D28*C28</f>
        <v>1800000000</v>
      </c>
      <c r="G28" s="120"/>
      <c r="H28" s="120"/>
      <c r="I28" s="121" t="s">
        <v>117</v>
      </c>
      <c r="K28" s="109"/>
      <c r="L28" s="110"/>
      <c r="M28" s="111"/>
    </row>
    <row r="29" spans="1:13" s="1" customFormat="1" ht="24.75" customHeight="1" thickBot="1">
      <c r="A29" s="140"/>
      <c r="B29" s="324"/>
      <c r="C29" s="324"/>
      <c r="D29" s="324"/>
      <c r="E29" s="324"/>
      <c r="F29" s="157">
        <f>SUM(F7:F28)</f>
        <v>124953888585.28</v>
      </c>
      <c r="G29" s="321" t="s">
        <v>28</v>
      </c>
      <c r="H29" s="321"/>
      <c r="I29" s="322"/>
      <c r="K29" s="77"/>
      <c r="M29" s="88"/>
    </row>
    <row r="30" spans="1:13">
      <c r="C30" s="312" t="s">
        <v>146</v>
      </c>
      <c r="D30" s="312"/>
      <c r="E30" s="312"/>
      <c r="F30" s="312"/>
      <c r="G30" s="312"/>
      <c r="H30" s="312"/>
      <c r="I30" s="312"/>
    </row>
    <row r="31" spans="1:13">
      <c r="C31" s="119"/>
      <c r="D31" s="312" t="s">
        <v>147</v>
      </c>
      <c r="E31" s="320"/>
      <c r="F31" s="320"/>
      <c r="G31" s="320"/>
      <c r="H31" s="320"/>
      <c r="I31" s="320"/>
    </row>
  </sheetData>
  <mergeCells count="58">
    <mergeCell ref="G11:I12"/>
    <mergeCell ref="F11:F12"/>
    <mergeCell ref="G9:I10"/>
    <mergeCell ref="H1:I1"/>
    <mergeCell ref="F7:F8"/>
    <mergeCell ref="G5:I6"/>
    <mergeCell ref="F5:F6"/>
    <mergeCell ref="G7:I8"/>
    <mergeCell ref="F9:F10"/>
    <mergeCell ref="A2:I2"/>
    <mergeCell ref="A3:I3"/>
    <mergeCell ref="A4:I4"/>
    <mergeCell ref="A5:A6"/>
    <mergeCell ref="A7:A8"/>
    <mergeCell ref="B5:E6"/>
    <mergeCell ref="D7:E7"/>
    <mergeCell ref="D31:I31"/>
    <mergeCell ref="G29:I29"/>
    <mergeCell ref="C22:E22"/>
    <mergeCell ref="F23:F24"/>
    <mergeCell ref="G23:I24"/>
    <mergeCell ref="C26:E26"/>
    <mergeCell ref="C25:E25"/>
    <mergeCell ref="F25:F26"/>
    <mergeCell ref="G25:I26"/>
    <mergeCell ref="G27:I27"/>
    <mergeCell ref="D27:E27"/>
    <mergeCell ref="B29:E29"/>
    <mergeCell ref="F21:F22"/>
    <mergeCell ref="D28:E28"/>
    <mergeCell ref="J7:J8"/>
    <mergeCell ref="F13:F14"/>
    <mergeCell ref="C30:I30"/>
    <mergeCell ref="G13:I14"/>
    <mergeCell ref="F15:F16"/>
    <mergeCell ref="G15:I16"/>
    <mergeCell ref="C19:E19"/>
    <mergeCell ref="D15:E15"/>
    <mergeCell ref="D16:E16"/>
    <mergeCell ref="G17:I18"/>
    <mergeCell ref="G19:I20"/>
    <mergeCell ref="F19:F20"/>
    <mergeCell ref="F17:F18"/>
    <mergeCell ref="C21:E21"/>
    <mergeCell ref="C20:E20"/>
    <mergeCell ref="G21:I22"/>
    <mergeCell ref="D8:E8"/>
    <mergeCell ref="A19:A20"/>
    <mergeCell ref="A21:A22"/>
    <mergeCell ref="A23:A24"/>
    <mergeCell ref="A25:A26"/>
    <mergeCell ref="A9:A10"/>
    <mergeCell ref="A11:A12"/>
    <mergeCell ref="A13:A14"/>
    <mergeCell ref="A15:A16"/>
    <mergeCell ref="A17:A18"/>
    <mergeCell ref="D24:E24"/>
    <mergeCell ref="D23:E23"/>
  </mergeCells>
  <printOptions horizontalCentered="1"/>
  <pageMargins left="0" right="0" top="0" bottom="0" header="0" footer="0.23622047244094491"/>
  <pageSetup paperSize="9" orientation="landscape" r:id="rId1"/>
  <headerFooter scaleWithDoc="0">
    <oddFooter>&amp;L&amp;"2  Nazanin,Regular"&amp;12صفحه5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1"/>
  <sheetViews>
    <sheetView topLeftCell="A7" zoomScale="90" zoomScaleNormal="90" workbookViewId="0">
      <selection activeCell="O9" sqref="O9"/>
    </sheetView>
  </sheetViews>
  <sheetFormatPr defaultRowHeight="15"/>
  <cols>
    <col min="1" max="1" width="39.140625" customWidth="1"/>
    <col min="2" max="2" width="17.28515625" bestFit="1" customWidth="1"/>
    <col min="3" max="3" width="6.7109375" style="8" customWidth="1"/>
    <col min="4" max="4" width="12.140625" style="8" customWidth="1"/>
    <col min="5" max="5" width="18.140625" style="8" customWidth="1"/>
    <col min="6" max="6" width="7.28515625" customWidth="1"/>
    <col min="7" max="7" width="4.28515625" customWidth="1"/>
    <col min="8" max="8" width="16.7109375" customWidth="1"/>
    <col min="9" max="9" width="11.7109375" bestFit="1" customWidth="1"/>
  </cols>
  <sheetData>
    <row r="1" spans="1:9" s="4" customFormat="1" ht="19.5" customHeight="1" thickBot="1">
      <c r="B1" s="31"/>
      <c r="C1" s="32"/>
      <c r="D1" s="32"/>
      <c r="E1" s="32"/>
      <c r="F1" s="33">
        <v>1</v>
      </c>
      <c r="G1" s="42"/>
      <c r="H1" s="42"/>
      <c r="I1" s="116" t="s">
        <v>57</v>
      </c>
    </row>
    <row r="2" spans="1:9" s="7" customFormat="1" ht="27.75" customHeight="1">
      <c r="B2" s="258" t="s">
        <v>1</v>
      </c>
      <c r="C2" s="258"/>
      <c r="D2" s="258"/>
      <c r="E2" s="258"/>
      <c r="F2" s="258"/>
      <c r="G2" s="258"/>
      <c r="H2" s="258"/>
      <c r="I2" s="258"/>
    </row>
    <row r="3" spans="1:9" s="7" customFormat="1" ht="23.25" customHeight="1">
      <c r="B3" s="258" t="s">
        <v>74</v>
      </c>
      <c r="C3" s="258"/>
      <c r="D3" s="258"/>
      <c r="E3" s="258"/>
      <c r="F3" s="258"/>
      <c r="G3" s="258"/>
      <c r="H3" s="258"/>
      <c r="I3" s="258"/>
    </row>
    <row r="4" spans="1:9" s="7" customFormat="1" ht="26.45" customHeight="1" thickBot="1">
      <c r="A4" s="258" t="s">
        <v>126</v>
      </c>
      <c r="B4" s="258"/>
      <c r="C4" s="258"/>
      <c r="D4" s="258"/>
      <c r="E4" s="258"/>
      <c r="F4" s="258"/>
      <c r="G4" s="258"/>
      <c r="H4" s="258"/>
      <c r="I4" s="258"/>
    </row>
    <row r="5" spans="1:9" s="11" customFormat="1" ht="20.25" customHeight="1">
      <c r="A5" s="340" t="s">
        <v>150</v>
      </c>
      <c r="B5" s="333" t="s">
        <v>67</v>
      </c>
      <c r="C5" s="338" t="s">
        <v>44</v>
      </c>
      <c r="D5" s="338"/>
      <c r="E5" s="338" t="s">
        <v>122</v>
      </c>
      <c r="F5" s="265" t="s">
        <v>0</v>
      </c>
      <c r="G5" s="265"/>
      <c r="H5" s="265"/>
      <c r="I5" s="271"/>
    </row>
    <row r="6" spans="1:9" s="1" customFormat="1" ht="16.5" customHeight="1">
      <c r="A6" s="341"/>
      <c r="B6" s="334"/>
      <c r="C6" s="126" t="s">
        <v>18</v>
      </c>
      <c r="D6" s="126" t="s">
        <v>13</v>
      </c>
      <c r="E6" s="339"/>
      <c r="F6" s="272"/>
      <c r="G6" s="272"/>
      <c r="H6" s="272"/>
      <c r="I6" s="273"/>
    </row>
    <row r="7" spans="1:9" s="105" customFormat="1" ht="29.25" customHeight="1">
      <c r="A7" s="151" t="s">
        <v>158</v>
      </c>
      <c r="B7" s="147"/>
      <c r="C7" s="106">
        <v>12</v>
      </c>
      <c r="D7" s="122">
        <v>4500000</v>
      </c>
      <c r="E7" s="104">
        <f>D7*C7</f>
        <v>54000000</v>
      </c>
      <c r="F7" s="336" t="s">
        <v>85</v>
      </c>
      <c r="G7" s="336"/>
      <c r="H7" s="336"/>
      <c r="I7" s="337"/>
    </row>
    <row r="8" spans="1:9" s="105" customFormat="1" ht="30" customHeight="1">
      <c r="A8" s="151" t="s">
        <v>158</v>
      </c>
      <c r="B8" s="147"/>
      <c r="C8" s="106">
        <v>12</v>
      </c>
      <c r="D8" s="122">
        <v>30000000</v>
      </c>
      <c r="E8" s="104">
        <f t="shared" ref="E8:E10" si="0">D8*C8</f>
        <v>360000000</v>
      </c>
      <c r="F8" s="336" t="s">
        <v>86</v>
      </c>
      <c r="G8" s="336"/>
      <c r="H8" s="336"/>
      <c r="I8" s="337"/>
    </row>
    <row r="9" spans="1:9" s="105" customFormat="1" ht="30" customHeight="1">
      <c r="A9" s="151" t="s">
        <v>158</v>
      </c>
      <c r="B9" s="147"/>
      <c r="C9" s="107">
        <v>12</v>
      </c>
      <c r="D9" s="108">
        <v>12200000</v>
      </c>
      <c r="E9" s="122">
        <f t="shared" si="0"/>
        <v>146400000</v>
      </c>
      <c r="F9" s="318" t="s">
        <v>87</v>
      </c>
      <c r="G9" s="318"/>
      <c r="H9" s="318"/>
      <c r="I9" s="335"/>
    </row>
    <row r="10" spans="1:9" s="105" customFormat="1" ht="29.25" customHeight="1">
      <c r="A10" s="151" t="s">
        <v>159</v>
      </c>
      <c r="B10" s="147"/>
      <c r="C10" s="107">
        <v>12</v>
      </c>
      <c r="D10" s="108">
        <v>92000000</v>
      </c>
      <c r="E10" s="122">
        <f t="shared" si="0"/>
        <v>1104000000</v>
      </c>
      <c r="F10" s="318" t="s">
        <v>88</v>
      </c>
      <c r="G10" s="318"/>
      <c r="H10" s="318"/>
      <c r="I10" s="335"/>
    </row>
    <row r="11" spans="1:9" s="105" customFormat="1" ht="36" customHeight="1">
      <c r="A11" s="152" t="s">
        <v>160</v>
      </c>
      <c r="B11" s="114"/>
      <c r="C11" s="107">
        <v>12</v>
      </c>
      <c r="D11" s="108">
        <v>129000000</v>
      </c>
      <c r="E11" s="122">
        <f>D11*C11</f>
        <v>1548000000</v>
      </c>
      <c r="F11" s="318" t="s">
        <v>89</v>
      </c>
      <c r="G11" s="318"/>
      <c r="H11" s="318"/>
      <c r="I11" s="335"/>
    </row>
    <row r="12" spans="1:9" s="105" customFormat="1" ht="29.25" customHeight="1">
      <c r="A12" s="152" t="s">
        <v>161</v>
      </c>
      <c r="B12" s="114"/>
      <c r="C12" s="107">
        <v>12</v>
      </c>
      <c r="D12" s="108">
        <v>292000000</v>
      </c>
      <c r="E12" s="122">
        <f>D12*C12</f>
        <v>3504000000</v>
      </c>
      <c r="F12" s="318" t="s">
        <v>90</v>
      </c>
      <c r="G12" s="318"/>
      <c r="H12" s="318"/>
      <c r="I12" s="335"/>
    </row>
    <row r="13" spans="1:9" s="105" customFormat="1" ht="27.75" customHeight="1">
      <c r="A13" s="151" t="s">
        <v>162</v>
      </c>
      <c r="B13" s="114"/>
      <c r="C13" s="107">
        <v>12</v>
      </c>
      <c r="D13" s="108">
        <v>697000000</v>
      </c>
      <c r="E13" s="122">
        <f>D13*C13</f>
        <v>8364000000</v>
      </c>
      <c r="F13" s="318" t="s">
        <v>91</v>
      </c>
      <c r="G13" s="318"/>
      <c r="H13" s="318"/>
      <c r="I13" s="335"/>
    </row>
    <row r="14" spans="1:9" s="105" customFormat="1" ht="32.25" customHeight="1">
      <c r="A14" s="150" t="s">
        <v>163</v>
      </c>
      <c r="B14" s="114"/>
      <c r="C14" s="107">
        <v>12</v>
      </c>
      <c r="D14" s="108">
        <v>82000000</v>
      </c>
      <c r="E14" s="122">
        <f>D14*C14</f>
        <v>984000000</v>
      </c>
      <c r="F14" s="318" t="s">
        <v>92</v>
      </c>
      <c r="G14" s="318"/>
      <c r="H14" s="318"/>
      <c r="I14" s="335"/>
    </row>
    <row r="15" spans="1:9" s="105" customFormat="1" ht="24.75" customHeight="1">
      <c r="A15" s="331" t="s">
        <v>164</v>
      </c>
      <c r="B15" s="114"/>
      <c r="C15" s="351">
        <v>12</v>
      </c>
      <c r="D15" s="350">
        <v>740000000</v>
      </c>
      <c r="E15" s="349">
        <f>D15*C15</f>
        <v>8880000000</v>
      </c>
      <c r="F15" s="347" t="s">
        <v>124</v>
      </c>
      <c r="G15" s="347"/>
      <c r="H15" s="347"/>
      <c r="I15" s="348"/>
    </row>
    <row r="16" spans="1:9" s="1" customFormat="1" ht="23.25" customHeight="1">
      <c r="A16" s="332"/>
      <c r="B16" s="148"/>
      <c r="C16" s="351"/>
      <c r="D16" s="350"/>
      <c r="E16" s="349"/>
      <c r="F16" s="343" t="s">
        <v>125</v>
      </c>
      <c r="G16" s="343"/>
      <c r="H16" s="343"/>
      <c r="I16" s="344"/>
    </row>
    <row r="17" spans="1:9" s="105" customFormat="1" ht="30" customHeight="1">
      <c r="A17" s="150" t="s">
        <v>163</v>
      </c>
      <c r="B17" s="114"/>
      <c r="C17" s="107">
        <v>12</v>
      </c>
      <c r="D17" s="108">
        <v>8900000</v>
      </c>
      <c r="E17" s="122">
        <f>C17*D17</f>
        <v>106800000</v>
      </c>
      <c r="F17" s="318" t="s">
        <v>93</v>
      </c>
      <c r="G17" s="318"/>
      <c r="H17" s="318"/>
      <c r="I17" s="335"/>
    </row>
    <row r="18" spans="1:9" s="105" customFormat="1" ht="30" customHeight="1">
      <c r="A18" s="150" t="s">
        <v>163</v>
      </c>
      <c r="B18" s="114"/>
      <c r="C18" s="107">
        <v>12</v>
      </c>
      <c r="D18" s="108">
        <v>70000</v>
      </c>
      <c r="E18" s="122">
        <f>D18*C18</f>
        <v>840000</v>
      </c>
      <c r="F18" s="318" t="s">
        <v>97</v>
      </c>
      <c r="G18" s="318"/>
      <c r="H18" s="318"/>
      <c r="I18" s="335"/>
    </row>
    <row r="19" spans="1:9" s="105" customFormat="1" ht="27.75" customHeight="1">
      <c r="A19" s="150"/>
      <c r="B19" s="114"/>
      <c r="C19" s="107"/>
      <c r="D19" s="108">
        <v>0</v>
      </c>
      <c r="E19" s="122">
        <v>490000000</v>
      </c>
      <c r="F19" s="318" t="s">
        <v>98</v>
      </c>
      <c r="G19" s="318"/>
      <c r="H19" s="318"/>
      <c r="I19" s="335"/>
    </row>
    <row r="20" spans="1:9" s="105" customFormat="1" ht="27" customHeight="1">
      <c r="A20" s="150"/>
      <c r="B20" s="114"/>
      <c r="C20" s="107">
        <v>12</v>
      </c>
      <c r="D20" s="108">
        <v>76800000</v>
      </c>
      <c r="E20" s="122">
        <f>D20*C20</f>
        <v>921600000</v>
      </c>
      <c r="F20" s="318" t="s">
        <v>95</v>
      </c>
      <c r="G20" s="318"/>
      <c r="H20" s="318"/>
      <c r="I20" s="335"/>
    </row>
    <row r="21" spans="1:9" s="1" customFormat="1" ht="27" customHeight="1" thickBot="1">
      <c r="A21" s="140"/>
      <c r="B21" s="141">
        <f>SUM(B7:B20)</f>
        <v>0</v>
      </c>
      <c r="C21" s="342"/>
      <c r="D21" s="342"/>
      <c r="E21" s="149">
        <f>SUM(E7:E20)</f>
        <v>26463640000</v>
      </c>
      <c r="F21" s="345" t="s">
        <v>2</v>
      </c>
      <c r="G21" s="345"/>
      <c r="H21" s="345"/>
      <c r="I21" s="346"/>
    </row>
  </sheetData>
  <mergeCells count="28">
    <mergeCell ref="F13:I13"/>
    <mergeCell ref="C21:D21"/>
    <mergeCell ref="F16:I16"/>
    <mergeCell ref="F21:I21"/>
    <mergeCell ref="F20:I20"/>
    <mergeCell ref="F15:I15"/>
    <mergeCell ref="F17:I17"/>
    <mergeCell ref="F19:I19"/>
    <mergeCell ref="F18:I18"/>
    <mergeCell ref="E15:E16"/>
    <mergeCell ref="D15:D16"/>
    <mergeCell ref="C15:C16"/>
    <mergeCell ref="A15:A16"/>
    <mergeCell ref="B2:I2"/>
    <mergeCell ref="B3:I3"/>
    <mergeCell ref="B5:B6"/>
    <mergeCell ref="F11:I11"/>
    <mergeCell ref="F7:I7"/>
    <mergeCell ref="F8:I8"/>
    <mergeCell ref="F10:I10"/>
    <mergeCell ref="F5:I6"/>
    <mergeCell ref="C5:D5"/>
    <mergeCell ref="E5:E6"/>
    <mergeCell ref="F9:I9"/>
    <mergeCell ref="A4:I4"/>
    <mergeCell ref="A5:A6"/>
    <mergeCell ref="F14:I14"/>
    <mergeCell ref="F12:I12"/>
  </mergeCells>
  <printOptions horizontalCentered="1"/>
  <pageMargins left="0" right="0" top="0" bottom="0" header="0" footer="0"/>
  <pageSetup paperSize="9" scale="80" orientation="landscape" r:id="rId1"/>
  <headerFooter>
    <oddFooter>&amp;L&amp;"2  Nazanin,Regular"&amp;12صفحه6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4"/>
  <sheetViews>
    <sheetView tabSelected="1" topLeftCell="A11" zoomScale="60" zoomScaleNormal="60" workbookViewId="0">
      <selection activeCell="C12" sqref="C12"/>
    </sheetView>
  </sheetViews>
  <sheetFormatPr defaultRowHeight="15"/>
  <cols>
    <col min="1" max="1" width="57.7109375" customWidth="1"/>
    <col min="2" max="2" width="19.85546875" customWidth="1"/>
    <col min="3" max="3" width="7" style="9" customWidth="1"/>
    <col min="4" max="4" width="7.85546875" style="9" customWidth="1"/>
    <col min="5" max="5" width="11.28515625" style="9" customWidth="1"/>
    <col min="6" max="7" width="19.7109375" style="9" customWidth="1"/>
    <col min="8" max="8" width="21.85546875" customWidth="1"/>
    <col min="9" max="9" width="72.42578125" customWidth="1"/>
    <col min="11" max="11" width="10.85546875" bestFit="1" customWidth="1"/>
  </cols>
  <sheetData>
    <row r="1" spans="1:9" s="7" customFormat="1" ht="34.9" customHeight="1">
      <c r="A1" s="258" t="s">
        <v>1</v>
      </c>
      <c r="B1" s="258"/>
      <c r="C1" s="258"/>
      <c r="D1" s="258"/>
      <c r="E1" s="258"/>
      <c r="F1" s="258"/>
      <c r="G1" s="258"/>
      <c r="H1" s="258"/>
      <c r="I1" s="258"/>
    </row>
    <row r="2" spans="1:9" s="7" customFormat="1" ht="34.9" customHeight="1">
      <c r="A2" s="258" t="s">
        <v>4</v>
      </c>
      <c r="B2" s="258"/>
      <c r="C2" s="258"/>
      <c r="D2" s="258"/>
      <c r="E2" s="258"/>
      <c r="F2" s="258"/>
      <c r="G2" s="258"/>
      <c r="H2" s="258"/>
      <c r="I2" s="258"/>
    </row>
    <row r="3" spans="1:9" s="7" customFormat="1" ht="34.9" customHeight="1" thickBot="1">
      <c r="A3" s="260" t="s">
        <v>121</v>
      </c>
      <c r="B3" s="260"/>
      <c r="C3" s="260"/>
      <c r="D3" s="260"/>
      <c r="E3" s="260"/>
      <c r="F3" s="260"/>
      <c r="G3" s="260"/>
      <c r="H3" s="260"/>
      <c r="I3" s="260"/>
    </row>
    <row r="4" spans="1:9" s="11" customFormat="1" ht="22.9" customHeight="1">
      <c r="A4" s="387" t="s">
        <v>150</v>
      </c>
      <c r="B4" s="374" t="s">
        <v>67</v>
      </c>
      <c r="C4" s="377" t="s">
        <v>44</v>
      </c>
      <c r="D4" s="378"/>
      <c r="E4" s="378"/>
      <c r="F4" s="378"/>
      <c r="G4" s="378"/>
      <c r="H4" s="369" t="s">
        <v>122</v>
      </c>
      <c r="I4" s="390" t="s">
        <v>0</v>
      </c>
    </row>
    <row r="5" spans="1:9" s="1" customFormat="1" ht="22.9" customHeight="1">
      <c r="A5" s="388"/>
      <c r="B5" s="375"/>
      <c r="C5" s="126" t="s">
        <v>31</v>
      </c>
      <c r="D5" s="126" t="s">
        <v>34</v>
      </c>
      <c r="E5" s="159" t="s">
        <v>18</v>
      </c>
      <c r="F5" s="272" t="s">
        <v>13</v>
      </c>
      <c r="G5" s="272"/>
      <c r="H5" s="370"/>
      <c r="I5" s="391"/>
    </row>
    <row r="6" spans="1:9" s="1" customFormat="1" ht="22.9" customHeight="1">
      <c r="A6" s="133"/>
      <c r="B6" s="127"/>
      <c r="C6" s="144"/>
      <c r="D6" s="144"/>
      <c r="E6" s="144"/>
      <c r="F6" s="144"/>
      <c r="G6" s="144"/>
      <c r="H6" s="128">
        <v>3000000000</v>
      </c>
      <c r="I6" s="124" t="s">
        <v>149</v>
      </c>
    </row>
    <row r="7" spans="1:9" s="1" customFormat="1" ht="22.9" customHeight="1">
      <c r="A7" s="178" t="s">
        <v>151</v>
      </c>
      <c r="B7" s="162"/>
      <c r="C7" s="144">
        <v>4</v>
      </c>
      <c r="D7" s="144"/>
      <c r="E7" s="144"/>
      <c r="F7" s="144"/>
      <c r="G7" s="144">
        <v>500000000</v>
      </c>
      <c r="H7" s="166">
        <v>2000000000</v>
      </c>
      <c r="I7" s="134" t="s">
        <v>75</v>
      </c>
    </row>
    <row r="8" spans="1:9" s="1" customFormat="1" ht="22.9" customHeight="1">
      <c r="A8" s="178"/>
      <c r="B8" s="162"/>
      <c r="C8" s="129">
        <v>11</v>
      </c>
      <c r="D8" s="117">
        <v>120</v>
      </c>
      <c r="E8" s="158">
        <v>12</v>
      </c>
      <c r="F8" s="365">
        <v>900000</v>
      </c>
      <c r="G8" s="365"/>
      <c r="H8" s="130">
        <f>C8*D8*E8*F8</f>
        <v>14256000000</v>
      </c>
      <c r="I8" s="135" t="s">
        <v>143</v>
      </c>
    </row>
    <row r="9" spans="1:9" s="1" customFormat="1" ht="22.9" customHeight="1">
      <c r="A9" s="178"/>
      <c r="B9" s="162"/>
      <c r="C9" s="371">
        <v>20</v>
      </c>
      <c r="D9" s="372"/>
      <c r="E9" s="165">
        <v>12</v>
      </c>
      <c r="F9" s="365">
        <v>5000000</v>
      </c>
      <c r="G9" s="365"/>
      <c r="H9" s="160">
        <f>C9*E9*F9</f>
        <v>1200000000</v>
      </c>
      <c r="I9" s="136" t="s">
        <v>107</v>
      </c>
    </row>
    <row r="10" spans="1:9" s="1" customFormat="1" ht="22.9" customHeight="1">
      <c r="A10" s="178" t="s">
        <v>157</v>
      </c>
      <c r="B10" s="162"/>
      <c r="C10" s="165">
        <v>7</v>
      </c>
      <c r="D10" s="165">
        <v>5</v>
      </c>
      <c r="E10" s="165">
        <v>12</v>
      </c>
      <c r="F10" s="365">
        <v>900000</v>
      </c>
      <c r="G10" s="365"/>
      <c r="H10" s="166">
        <f>C10*D10*E10*F10</f>
        <v>378000000</v>
      </c>
      <c r="I10" s="137" t="s">
        <v>114</v>
      </c>
    </row>
    <row r="11" spans="1:9" s="1" customFormat="1" ht="45" customHeight="1">
      <c r="A11" s="185"/>
      <c r="B11" s="162"/>
      <c r="C11" s="184">
        <v>13</v>
      </c>
      <c r="D11" s="184">
        <v>50</v>
      </c>
      <c r="E11" s="184">
        <v>12</v>
      </c>
      <c r="F11" s="365">
        <v>900000</v>
      </c>
      <c r="G11" s="365"/>
      <c r="H11" s="166">
        <f>C11*D11*E11*F11</f>
        <v>7020000000</v>
      </c>
      <c r="I11" s="125" t="s">
        <v>116</v>
      </c>
    </row>
    <row r="12" spans="1:9" s="1" customFormat="1" ht="22.9" customHeight="1">
      <c r="A12" s="179" t="s">
        <v>152</v>
      </c>
      <c r="B12" s="162"/>
      <c r="C12" s="144"/>
      <c r="D12" s="144"/>
      <c r="E12" s="144"/>
      <c r="F12" s="144"/>
      <c r="G12" s="144"/>
      <c r="H12" s="167">
        <v>7500000000</v>
      </c>
      <c r="I12" s="138" t="s">
        <v>115</v>
      </c>
    </row>
    <row r="13" spans="1:9" s="1" customFormat="1" ht="22.9" customHeight="1">
      <c r="A13" s="386"/>
      <c r="B13" s="376"/>
      <c r="C13" s="365" t="s">
        <v>21</v>
      </c>
      <c r="D13" s="365"/>
      <c r="E13" s="158" t="s">
        <v>18</v>
      </c>
      <c r="F13" s="365" t="s">
        <v>13</v>
      </c>
      <c r="G13" s="365"/>
      <c r="H13" s="373">
        <f>C14*E14*F14</f>
        <v>1950000000</v>
      </c>
      <c r="I13" s="360" t="s">
        <v>99</v>
      </c>
    </row>
    <row r="14" spans="1:9" s="1" customFormat="1" ht="22.9" customHeight="1">
      <c r="A14" s="386"/>
      <c r="B14" s="376"/>
      <c r="C14" s="365">
        <v>3</v>
      </c>
      <c r="D14" s="365"/>
      <c r="E14" s="158">
        <v>13</v>
      </c>
      <c r="F14" s="365">
        <v>50000000</v>
      </c>
      <c r="G14" s="365"/>
      <c r="H14" s="373"/>
      <c r="I14" s="360"/>
    </row>
    <row r="15" spans="1:9" s="1" customFormat="1" ht="22.9" customHeight="1">
      <c r="A15" s="354"/>
      <c r="B15" s="353"/>
      <c r="C15" s="161" t="s">
        <v>31</v>
      </c>
      <c r="D15" s="161" t="s">
        <v>22</v>
      </c>
      <c r="E15" s="161" t="s">
        <v>18</v>
      </c>
      <c r="F15" s="363" t="s">
        <v>13</v>
      </c>
      <c r="G15" s="364"/>
      <c r="H15" s="362">
        <f>C16*D16*E16*F16</f>
        <v>3780000000</v>
      </c>
      <c r="I15" s="360" t="s">
        <v>109</v>
      </c>
    </row>
    <row r="16" spans="1:9" s="1" customFormat="1" ht="22.9" customHeight="1">
      <c r="A16" s="354"/>
      <c r="B16" s="353"/>
      <c r="C16" s="158">
        <v>5</v>
      </c>
      <c r="D16" s="158">
        <v>70</v>
      </c>
      <c r="E16" s="158">
        <v>12</v>
      </c>
      <c r="F16" s="365">
        <v>900000</v>
      </c>
      <c r="G16" s="365"/>
      <c r="H16" s="362"/>
      <c r="I16" s="360"/>
    </row>
    <row r="17" spans="1:9" s="1" customFormat="1" ht="22.9" customHeight="1">
      <c r="A17" s="354"/>
      <c r="B17" s="353"/>
      <c r="C17" s="163" t="s">
        <v>21</v>
      </c>
      <c r="D17" s="356" t="s">
        <v>18</v>
      </c>
      <c r="E17" s="356"/>
      <c r="F17" s="356" t="s">
        <v>42</v>
      </c>
      <c r="G17" s="356"/>
      <c r="H17" s="367">
        <f>C18*D18*F18</f>
        <v>27360000000</v>
      </c>
      <c r="I17" s="389" t="s">
        <v>110</v>
      </c>
    </row>
    <row r="18" spans="1:9" s="1" customFormat="1" ht="22.9" customHeight="1">
      <c r="A18" s="354"/>
      <c r="B18" s="353"/>
      <c r="C18" s="131">
        <v>24</v>
      </c>
      <c r="D18" s="355">
        <v>12</v>
      </c>
      <c r="E18" s="355"/>
      <c r="F18" s="365">
        <v>95000000</v>
      </c>
      <c r="G18" s="365"/>
      <c r="H18" s="367"/>
      <c r="I18" s="389"/>
    </row>
    <row r="19" spans="1:9" s="1" customFormat="1" ht="22.9" customHeight="1">
      <c r="A19" s="354"/>
      <c r="B19" s="353"/>
      <c r="C19" s="358" t="s">
        <v>40</v>
      </c>
      <c r="D19" s="358"/>
      <c r="E19" s="358" t="s">
        <v>41</v>
      </c>
      <c r="F19" s="358" t="s">
        <v>13</v>
      </c>
      <c r="G19" s="358"/>
      <c r="H19" s="366">
        <v>6320000000</v>
      </c>
      <c r="I19" s="385" t="s">
        <v>141</v>
      </c>
    </row>
    <row r="20" spans="1:9" s="1" customFormat="1" ht="22.9" customHeight="1">
      <c r="A20" s="354"/>
      <c r="B20" s="353"/>
      <c r="C20" s="358"/>
      <c r="D20" s="358"/>
      <c r="E20" s="358"/>
      <c r="F20" s="165" t="s">
        <v>76</v>
      </c>
      <c r="G20" s="165" t="s">
        <v>43</v>
      </c>
      <c r="H20" s="366"/>
      <c r="I20" s="385"/>
    </row>
    <row r="21" spans="1:9" s="1" customFormat="1" ht="30.6" customHeight="1">
      <c r="A21" s="354"/>
      <c r="B21" s="353"/>
      <c r="C21" s="357">
        <v>1000000</v>
      </c>
      <c r="D21" s="357"/>
      <c r="E21" s="164">
        <v>4</v>
      </c>
      <c r="F21" s="65">
        <v>2260</v>
      </c>
      <c r="G21" s="132">
        <v>900</v>
      </c>
      <c r="H21" s="366"/>
      <c r="I21" s="385"/>
    </row>
    <row r="22" spans="1:9" s="1" customFormat="1" ht="31.9" customHeight="1">
      <c r="A22" s="354" t="s">
        <v>153</v>
      </c>
      <c r="B22" s="353"/>
      <c r="C22" s="358" t="s">
        <v>12</v>
      </c>
      <c r="D22" s="358"/>
      <c r="E22" s="358"/>
      <c r="F22" s="358" t="s">
        <v>13</v>
      </c>
      <c r="G22" s="358"/>
      <c r="H22" s="362">
        <v>4200000000</v>
      </c>
      <c r="I22" s="385" t="s">
        <v>37</v>
      </c>
    </row>
    <row r="23" spans="1:9" s="1" customFormat="1" ht="31.9" customHeight="1">
      <c r="A23" s="354"/>
      <c r="B23" s="353"/>
      <c r="C23" s="357">
        <v>14000</v>
      </c>
      <c r="D23" s="357"/>
      <c r="E23" s="357"/>
      <c r="F23" s="357">
        <v>300000</v>
      </c>
      <c r="G23" s="357"/>
      <c r="H23" s="362"/>
      <c r="I23" s="385"/>
    </row>
    <row r="24" spans="1:9" s="1" customFormat="1" ht="33" customHeight="1">
      <c r="A24" s="178" t="s">
        <v>154</v>
      </c>
      <c r="B24" s="162"/>
      <c r="C24" s="352"/>
      <c r="D24" s="352"/>
      <c r="E24" s="352"/>
      <c r="F24" s="352"/>
      <c r="G24" s="352"/>
      <c r="H24" s="160">
        <v>1300000000</v>
      </c>
      <c r="I24" s="124" t="s">
        <v>111</v>
      </c>
    </row>
    <row r="25" spans="1:9" s="1" customFormat="1" ht="33" customHeight="1">
      <c r="A25" s="178" t="s">
        <v>154</v>
      </c>
      <c r="B25" s="162"/>
      <c r="C25" s="361"/>
      <c r="D25" s="368"/>
      <c r="E25" s="368"/>
      <c r="F25" s="368"/>
      <c r="G25" s="368"/>
      <c r="H25" s="186">
        <v>300000000</v>
      </c>
      <c r="I25" s="125" t="s">
        <v>112</v>
      </c>
    </row>
    <row r="26" spans="1:9" s="1" customFormat="1" ht="33" customHeight="1">
      <c r="A26" s="178" t="s">
        <v>154</v>
      </c>
      <c r="B26" s="162"/>
      <c r="C26" s="361"/>
      <c r="D26" s="361"/>
      <c r="E26" s="361"/>
      <c r="F26" s="361"/>
      <c r="G26" s="361"/>
      <c r="H26" s="146">
        <v>2500000000</v>
      </c>
      <c r="I26" s="124" t="s">
        <v>155</v>
      </c>
    </row>
    <row r="27" spans="1:9" s="1" customFormat="1" ht="22.9" customHeight="1">
      <c r="A27" s="354"/>
      <c r="B27" s="353"/>
      <c r="C27" s="383" t="s">
        <v>21</v>
      </c>
      <c r="D27" s="384"/>
      <c r="E27" s="384"/>
      <c r="F27" s="358" t="s">
        <v>13</v>
      </c>
      <c r="G27" s="358"/>
      <c r="H27" s="367">
        <v>400000000</v>
      </c>
      <c r="I27" s="385" t="s">
        <v>113</v>
      </c>
    </row>
    <row r="28" spans="1:9" s="1" customFormat="1" ht="22.9" customHeight="1">
      <c r="A28" s="354"/>
      <c r="B28" s="353"/>
      <c r="C28" s="381">
        <v>10</v>
      </c>
      <c r="D28" s="382"/>
      <c r="E28" s="382"/>
      <c r="F28" s="357">
        <v>40000000</v>
      </c>
      <c r="G28" s="357"/>
      <c r="H28" s="367"/>
      <c r="I28" s="385"/>
    </row>
    <row r="29" spans="1:9" s="1" customFormat="1" ht="22.9" customHeight="1">
      <c r="A29" s="359" t="s">
        <v>154</v>
      </c>
      <c r="B29" s="353"/>
      <c r="C29" s="383" t="s">
        <v>21</v>
      </c>
      <c r="D29" s="384"/>
      <c r="E29" s="384"/>
      <c r="F29" s="358" t="s">
        <v>13</v>
      </c>
      <c r="G29" s="358"/>
      <c r="H29" s="367">
        <v>675000000</v>
      </c>
      <c r="I29" s="360" t="s">
        <v>60</v>
      </c>
    </row>
    <row r="30" spans="1:9" s="1" customFormat="1" ht="22.9" customHeight="1">
      <c r="A30" s="359"/>
      <c r="B30" s="353"/>
      <c r="C30" s="381">
        <v>15</v>
      </c>
      <c r="D30" s="382"/>
      <c r="E30" s="382"/>
      <c r="F30" s="357">
        <v>135000000</v>
      </c>
      <c r="G30" s="357"/>
      <c r="H30" s="367"/>
      <c r="I30" s="360"/>
    </row>
    <row r="31" spans="1:9" s="1" customFormat="1" ht="34.9" customHeight="1">
      <c r="A31" s="178"/>
      <c r="B31" s="162"/>
      <c r="C31" s="381"/>
      <c r="D31" s="381"/>
      <c r="E31" s="381"/>
      <c r="F31" s="381"/>
      <c r="G31" s="381"/>
      <c r="H31" s="166" t="s">
        <v>156</v>
      </c>
      <c r="I31" s="124" t="s">
        <v>100</v>
      </c>
    </row>
    <row r="32" spans="1:9" s="1" customFormat="1" ht="45" customHeight="1">
      <c r="A32" s="178"/>
      <c r="B32" s="162"/>
      <c r="C32" s="379"/>
      <c r="D32" s="379"/>
      <c r="E32" s="379"/>
      <c r="F32" s="379"/>
      <c r="G32" s="379"/>
      <c r="H32" s="160">
        <v>3000000000</v>
      </c>
      <c r="I32" s="139" t="s">
        <v>142</v>
      </c>
    </row>
    <row r="33" spans="1:9" s="1" customFormat="1" ht="42" customHeight="1" thickBot="1">
      <c r="A33" s="140"/>
      <c r="B33" s="141">
        <f>SUM(B8:B32)</f>
        <v>0</v>
      </c>
      <c r="C33" s="324"/>
      <c r="D33" s="324"/>
      <c r="E33" s="324"/>
      <c r="F33" s="324"/>
      <c r="G33" s="324"/>
      <c r="H33" s="142">
        <f>SUM(H6:H32)</f>
        <v>87139000000</v>
      </c>
      <c r="I33" s="143"/>
    </row>
    <row r="34" spans="1:9" ht="33.6" customHeight="1">
      <c r="B34" s="19"/>
      <c r="C34" s="380" t="s">
        <v>144</v>
      </c>
      <c r="D34" s="380"/>
      <c r="E34" s="380"/>
      <c r="F34" s="380"/>
      <c r="G34" s="380"/>
      <c r="H34" s="380"/>
      <c r="I34" s="380"/>
    </row>
  </sheetData>
  <mergeCells count="75">
    <mergeCell ref="A3:I3"/>
    <mergeCell ref="B29:B30"/>
    <mergeCell ref="A2:I2"/>
    <mergeCell ref="A1:I1"/>
    <mergeCell ref="A13:A14"/>
    <mergeCell ref="A4:A5"/>
    <mergeCell ref="I22:I23"/>
    <mergeCell ref="I19:I21"/>
    <mergeCell ref="I17:I18"/>
    <mergeCell ref="I15:I16"/>
    <mergeCell ref="I13:I14"/>
    <mergeCell ref="C22:E22"/>
    <mergeCell ref="F22:G22"/>
    <mergeCell ref="H22:H23"/>
    <mergeCell ref="C23:E23"/>
    <mergeCell ref="I4:I5"/>
    <mergeCell ref="C32:G32"/>
    <mergeCell ref="C34:I34"/>
    <mergeCell ref="H29:H30"/>
    <mergeCell ref="H27:H28"/>
    <mergeCell ref="C31:G31"/>
    <mergeCell ref="F27:G27"/>
    <mergeCell ref="C30:E30"/>
    <mergeCell ref="F30:G30"/>
    <mergeCell ref="F29:G29"/>
    <mergeCell ref="C28:E28"/>
    <mergeCell ref="F28:G28"/>
    <mergeCell ref="C27:E27"/>
    <mergeCell ref="C29:E29"/>
    <mergeCell ref="C33:G33"/>
    <mergeCell ref="I27:I28"/>
    <mergeCell ref="B4:B5"/>
    <mergeCell ref="B13:B14"/>
    <mergeCell ref="C4:G4"/>
    <mergeCell ref="F10:G10"/>
    <mergeCell ref="F8:G8"/>
    <mergeCell ref="C14:D14"/>
    <mergeCell ref="F14:G14"/>
    <mergeCell ref="H4:H5"/>
    <mergeCell ref="F5:G5"/>
    <mergeCell ref="F9:G9"/>
    <mergeCell ref="C13:D13"/>
    <mergeCell ref="F13:G13"/>
    <mergeCell ref="C9:D9"/>
    <mergeCell ref="F11:G11"/>
    <mergeCell ref="H13:H14"/>
    <mergeCell ref="A29:A30"/>
    <mergeCell ref="I29:I30"/>
    <mergeCell ref="A22:A23"/>
    <mergeCell ref="A15:A16"/>
    <mergeCell ref="A17:A18"/>
    <mergeCell ref="A19:A21"/>
    <mergeCell ref="C26:G26"/>
    <mergeCell ref="H15:H16"/>
    <mergeCell ref="F15:G15"/>
    <mergeCell ref="F16:G16"/>
    <mergeCell ref="H19:H21"/>
    <mergeCell ref="H17:H18"/>
    <mergeCell ref="C25:G25"/>
    <mergeCell ref="B22:B23"/>
    <mergeCell ref="F18:G18"/>
    <mergeCell ref="D17:E17"/>
    <mergeCell ref="C24:G24"/>
    <mergeCell ref="B27:B28"/>
    <mergeCell ref="B15:B16"/>
    <mergeCell ref="B19:B21"/>
    <mergeCell ref="A27:A28"/>
    <mergeCell ref="D18:E18"/>
    <mergeCell ref="F17:G17"/>
    <mergeCell ref="C21:D21"/>
    <mergeCell ref="E19:E20"/>
    <mergeCell ref="C19:D20"/>
    <mergeCell ref="F19:G19"/>
    <mergeCell ref="B17:B18"/>
    <mergeCell ref="F23:G23"/>
  </mergeCells>
  <printOptions horizontalCentered="1"/>
  <pageMargins left="0" right="0" top="0" bottom="0" header="0" footer="0"/>
  <pageSetup paperSize="9" scale="59" orientation="landscape" r:id="rId1"/>
  <headerFooter>
    <oddFooter>&amp;L&amp;"2  Nazanin,Regular"&amp;12صفحه7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90" zoomScaleNormal="90" workbookViewId="0">
      <selection activeCell="D9" sqref="D9"/>
    </sheetView>
  </sheetViews>
  <sheetFormatPr defaultColWidth="9" defaultRowHeight="15"/>
  <cols>
    <col min="1" max="1" width="23.140625" style="20" customWidth="1"/>
    <col min="2" max="2" width="15.7109375" style="20" customWidth="1"/>
    <col min="3" max="3" width="13.28515625" style="25" customWidth="1"/>
    <col min="4" max="4" width="28.7109375" style="26" customWidth="1"/>
    <col min="5" max="5" width="21.28515625" style="20" customWidth="1"/>
    <col min="6" max="6" width="18.7109375" style="20" customWidth="1"/>
    <col min="7" max="12" width="4" style="20" customWidth="1"/>
    <col min="13" max="16384" width="9" style="20"/>
  </cols>
  <sheetData>
    <row r="1" spans="1:6" ht="17.25" customHeight="1" thickBot="1">
      <c r="A1" s="34"/>
      <c r="B1" s="34"/>
      <c r="C1" s="35"/>
      <c r="D1" s="43"/>
      <c r="E1" s="44" t="s">
        <v>3</v>
      </c>
    </row>
    <row r="2" spans="1:6" s="21" customFormat="1" ht="33" customHeight="1">
      <c r="A2" s="394" t="s">
        <v>1</v>
      </c>
      <c r="B2" s="394"/>
      <c r="C2" s="394"/>
      <c r="D2" s="394"/>
      <c r="E2" s="394"/>
    </row>
    <row r="3" spans="1:6" s="21" customFormat="1" ht="30" customHeight="1">
      <c r="A3" s="394" t="s">
        <v>10</v>
      </c>
      <c r="B3" s="394"/>
      <c r="C3" s="394"/>
      <c r="D3" s="394"/>
      <c r="E3" s="394"/>
    </row>
    <row r="4" spans="1:6" s="21" customFormat="1" ht="33" customHeight="1" thickBot="1">
      <c r="A4" s="395" t="s">
        <v>132</v>
      </c>
      <c r="B4" s="395"/>
      <c r="C4" s="395"/>
      <c r="D4" s="395"/>
      <c r="E4" s="395"/>
    </row>
    <row r="5" spans="1:6" s="22" customFormat="1" ht="39.75" customHeight="1" thickBot="1">
      <c r="A5" s="62" t="s">
        <v>133</v>
      </c>
      <c r="B5" s="63" t="s">
        <v>54</v>
      </c>
      <c r="C5" s="63" t="s">
        <v>53</v>
      </c>
      <c r="D5" s="68" t="s">
        <v>134</v>
      </c>
      <c r="E5" s="64" t="s">
        <v>52</v>
      </c>
    </row>
    <row r="6" spans="1:6" s="23" customFormat="1" ht="33.75" customHeight="1">
      <c r="A6" s="94">
        <v>23400000000</v>
      </c>
      <c r="B6" s="100">
        <v>0.18</v>
      </c>
      <c r="C6" s="91"/>
      <c r="D6" s="95">
        <v>130000000000</v>
      </c>
      <c r="E6" s="97" t="s">
        <v>35</v>
      </c>
    </row>
    <row r="7" spans="1:6" s="23" customFormat="1" ht="33.75" customHeight="1">
      <c r="A7" s="96">
        <v>7000000000</v>
      </c>
      <c r="B7" s="101">
        <v>0.2</v>
      </c>
      <c r="C7" s="92"/>
      <c r="D7" s="93">
        <v>35000000000</v>
      </c>
      <c r="E7" s="98" t="s">
        <v>118</v>
      </c>
      <c r="F7" s="24"/>
    </row>
    <row r="8" spans="1:6" s="23" customFormat="1" ht="33.75" customHeight="1">
      <c r="A8" s="96">
        <v>8100000000</v>
      </c>
      <c r="B8" s="101">
        <v>0.18</v>
      </c>
      <c r="C8" s="92"/>
      <c r="D8" s="93">
        <v>45000000000</v>
      </c>
      <c r="E8" s="98" t="s">
        <v>119</v>
      </c>
      <c r="F8" s="24"/>
    </row>
    <row r="9" spans="1:6" s="23" customFormat="1" ht="35.25" customHeight="1" thickBot="1">
      <c r="A9" s="78">
        <f>SUM(A6:A8)</f>
        <v>38500000000</v>
      </c>
      <c r="B9" s="79"/>
      <c r="C9" s="79"/>
      <c r="D9" s="80">
        <f>SUM(D6:D8)</f>
        <v>210000000000</v>
      </c>
      <c r="E9" s="99" t="s">
        <v>30</v>
      </c>
    </row>
    <row r="10" spans="1:6" ht="61.5" customHeight="1">
      <c r="A10" s="392" t="s">
        <v>84</v>
      </c>
      <c r="B10" s="396"/>
      <c r="C10" s="396"/>
      <c r="D10" s="396"/>
      <c r="E10" s="396"/>
    </row>
    <row r="11" spans="1:6" ht="51.75" customHeight="1">
      <c r="A11" s="393" t="s">
        <v>78</v>
      </c>
      <c r="B11" s="393"/>
      <c r="C11" s="393"/>
      <c r="D11" s="393"/>
      <c r="E11" s="393"/>
    </row>
    <row r="12" spans="1:6" ht="30" customHeight="1">
      <c r="A12" s="392" t="s">
        <v>108</v>
      </c>
      <c r="B12" s="392"/>
      <c r="C12" s="392"/>
      <c r="D12" s="392"/>
      <c r="E12" s="392"/>
    </row>
  </sheetData>
  <mergeCells count="6">
    <mergeCell ref="A12:E12"/>
    <mergeCell ref="A11:E11"/>
    <mergeCell ref="A2:E2"/>
    <mergeCell ref="A3:E3"/>
    <mergeCell ref="A4:E4"/>
    <mergeCell ref="A10:E10"/>
  </mergeCells>
  <pageMargins left="1.9291338582677167" right="0.31496062992125984" top="1.0629921259842521" bottom="0.31496062992125984" header="0.23622047244094491" footer="0.23622047244094491"/>
  <pageSetup paperSize="9" scale="90" orientation="landscape" r:id="rId1"/>
  <headerFooter>
    <oddFooter>&amp;Lصفحه8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90" zoomScaleNormal="90" workbookViewId="0">
      <selection activeCell="I12" sqref="I12"/>
    </sheetView>
  </sheetViews>
  <sheetFormatPr defaultRowHeight="15"/>
  <cols>
    <col min="1" max="1" width="18.7109375" customWidth="1"/>
    <col min="2" max="2" width="19.28515625" customWidth="1"/>
    <col min="5" max="5" width="5.28515625" customWidth="1"/>
    <col min="6" max="6" width="4.28515625" customWidth="1"/>
    <col min="7" max="7" width="28.28515625" customWidth="1"/>
    <col min="8" max="8" width="16.28515625" customWidth="1"/>
  </cols>
  <sheetData>
    <row r="1" spans="1:8" s="1" customFormat="1" ht="20.25" customHeight="1" thickBot="1">
      <c r="A1" s="36"/>
      <c r="B1" s="37"/>
      <c r="C1" s="37"/>
      <c r="D1" s="37"/>
      <c r="E1" s="38"/>
      <c r="F1" s="38"/>
      <c r="G1" s="38"/>
      <c r="H1" s="45" t="s">
        <v>79</v>
      </c>
    </row>
    <row r="2" spans="1:8" s="7" customFormat="1" ht="33" customHeight="1">
      <c r="A2" s="397" t="s">
        <v>1</v>
      </c>
      <c r="B2" s="397"/>
      <c r="C2" s="397"/>
      <c r="D2" s="397"/>
      <c r="E2" s="397"/>
      <c r="F2" s="397"/>
      <c r="G2" s="397"/>
      <c r="H2" s="397"/>
    </row>
    <row r="3" spans="1:8" s="7" customFormat="1" ht="33" customHeight="1">
      <c r="A3" s="398" t="s">
        <v>9</v>
      </c>
      <c r="B3" s="398"/>
      <c r="C3" s="398"/>
      <c r="D3" s="398"/>
      <c r="E3" s="398"/>
      <c r="F3" s="398"/>
      <c r="G3" s="398"/>
      <c r="H3" s="398"/>
    </row>
    <row r="4" spans="1:8" s="7" customFormat="1" ht="33" customHeight="1" thickBot="1">
      <c r="A4" s="399" t="s">
        <v>126</v>
      </c>
      <c r="B4" s="399"/>
      <c r="C4" s="399"/>
      <c r="D4" s="399"/>
      <c r="E4" s="399"/>
      <c r="F4" s="399"/>
      <c r="G4" s="399"/>
      <c r="H4" s="399"/>
    </row>
    <row r="5" spans="1:8" s="11" customFormat="1" ht="25.5" customHeight="1">
      <c r="A5" s="400" t="s">
        <v>67</v>
      </c>
      <c r="B5" s="402" t="s">
        <v>122</v>
      </c>
      <c r="C5" s="404" t="s">
        <v>0</v>
      </c>
      <c r="D5" s="405"/>
      <c r="E5" s="405"/>
      <c r="F5" s="406"/>
      <c r="G5" s="406"/>
      <c r="H5" s="407"/>
    </row>
    <row r="6" spans="1:8" s="11" customFormat="1" ht="19.5" customHeight="1" thickBot="1">
      <c r="A6" s="401"/>
      <c r="B6" s="403"/>
      <c r="C6" s="408"/>
      <c r="D6" s="409"/>
      <c r="E6" s="409"/>
      <c r="F6" s="410"/>
      <c r="G6" s="410"/>
      <c r="H6" s="411"/>
    </row>
    <row r="7" spans="1:8" s="1" customFormat="1" ht="31.5" customHeight="1">
      <c r="A7" s="66"/>
      <c r="B7" s="67">
        <v>3000000000</v>
      </c>
      <c r="C7" s="415" t="s">
        <v>83</v>
      </c>
      <c r="D7" s="416"/>
      <c r="E7" s="416"/>
      <c r="F7" s="416"/>
      <c r="G7" s="416"/>
      <c r="H7" s="417"/>
    </row>
    <row r="8" spans="1:8" s="1" customFormat="1" ht="31.5" customHeight="1">
      <c r="A8" s="51"/>
      <c r="B8" s="61">
        <v>600000000</v>
      </c>
      <c r="C8" s="418" t="s">
        <v>101</v>
      </c>
      <c r="D8" s="419"/>
      <c r="E8" s="419"/>
      <c r="F8" s="419"/>
      <c r="G8" s="419"/>
      <c r="H8" s="420"/>
    </row>
    <row r="9" spans="1:8" s="1" customFormat="1" ht="31.5" customHeight="1" thickBot="1">
      <c r="A9" s="51"/>
      <c r="B9" s="61">
        <v>30000000000</v>
      </c>
      <c r="C9" s="418" t="s">
        <v>120</v>
      </c>
      <c r="D9" s="419"/>
      <c r="E9" s="419"/>
      <c r="F9" s="419"/>
      <c r="G9" s="419"/>
      <c r="H9" s="420"/>
    </row>
    <row r="10" spans="1:8" s="1" customFormat="1" ht="36" customHeight="1" thickBot="1">
      <c r="A10" s="75"/>
      <c r="B10" s="76">
        <f>SUM(B7:B9)</f>
        <v>33600000000</v>
      </c>
      <c r="C10" s="412" t="s">
        <v>30</v>
      </c>
      <c r="D10" s="413"/>
      <c r="E10" s="413"/>
      <c r="F10" s="413"/>
      <c r="G10" s="413"/>
      <c r="H10" s="414"/>
    </row>
    <row r="11" spans="1:8" ht="57" customHeight="1">
      <c r="A11" s="421" t="s">
        <v>188</v>
      </c>
      <c r="B11" s="422"/>
      <c r="C11" s="422"/>
      <c r="D11" s="422"/>
      <c r="E11" s="422"/>
      <c r="F11" s="422"/>
      <c r="G11" s="422"/>
      <c r="H11" s="423"/>
    </row>
    <row r="12" spans="1:8" ht="15" customHeight="1">
      <c r="A12" s="424"/>
      <c r="B12" s="425"/>
      <c r="C12" s="425"/>
      <c r="D12" s="425"/>
      <c r="E12" s="425"/>
      <c r="F12" s="425"/>
      <c r="G12" s="425"/>
      <c r="H12" s="426"/>
    </row>
    <row r="13" spans="1:8" ht="15" customHeight="1">
      <c r="A13" s="424"/>
      <c r="B13" s="425"/>
      <c r="C13" s="425"/>
      <c r="D13" s="425"/>
      <c r="E13" s="425"/>
      <c r="F13" s="425"/>
      <c r="G13" s="425"/>
      <c r="H13" s="426"/>
    </row>
    <row r="14" spans="1:8" ht="15" customHeight="1">
      <c r="A14" s="424"/>
      <c r="B14" s="425"/>
      <c r="C14" s="425"/>
      <c r="D14" s="425"/>
      <c r="E14" s="425"/>
      <c r="F14" s="425"/>
      <c r="G14" s="425"/>
      <c r="H14" s="426"/>
    </row>
    <row r="15" spans="1:8" ht="15" customHeight="1">
      <c r="A15" s="424"/>
      <c r="B15" s="425"/>
      <c r="C15" s="425"/>
      <c r="D15" s="425"/>
      <c r="E15" s="425"/>
      <c r="F15" s="425"/>
      <c r="G15" s="425"/>
      <c r="H15" s="426"/>
    </row>
    <row r="16" spans="1:8" ht="15.75" customHeight="1" thickBot="1">
      <c r="A16" s="427"/>
      <c r="B16" s="428"/>
      <c r="C16" s="428"/>
      <c r="D16" s="428"/>
      <c r="E16" s="428"/>
      <c r="F16" s="428"/>
      <c r="G16" s="428"/>
      <c r="H16" s="429"/>
    </row>
    <row r="17" spans="7:7">
      <c r="G17" s="69"/>
    </row>
  </sheetData>
  <mergeCells count="11">
    <mergeCell ref="C10:H10"/>
    <mergeCell ref="C7:H7"/>
    <mergeCell ref="C8:H8"/>
    <mergeCell ref="C9:H9"/>
    <mergeCell ref="A11:H16"/>
    <mergeCell ref="A2:H2"/>
    <mergeCell ref="A3:H3"/>
    <mergeCell ref="A4:H4"/>
    <mergeCell ref="A5:A6"/>
    <mergeCell ref="B5:B6"/>
    <mergeCell ref="C5:H6"/>
  </mergeCells>
  <printOptions horizontalCentered="1"/>
  <pageMargins left="0.78740157480314965" right="0.70866141732283472" top="0.27559055118110237" bottom="0.31496062992125984" header="0.23622047244094491" footer="0.23622047244094491"/>
  <pageSetup paperSize="9" scale="90" orientation="landscape" r:id="rId1"/>
  <headerFooter>
    <oddFooter>&amp;L&amp;"2  Nazanin,Regular"&amp;12صفحه9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صفحه 1</vt:lpstr>
      <vt:lpstr>مازاد</vt:lpstr>
      <vt:lpstr>درآمد</vt:lpstr>
      <vt:lpstr>هزینه عملیاتی</vt:lpstr>
      <vt:lpstr>حقوق</vt:lpstr>
      <vt:lpstr>هزینه اداری</vt:lpstr>
      <vt:lpstr>هزینه مالی</vt:lpstr>
      <vt:lpstr>غیر عملیاتی</vt:lpstr>
      <vt:lpstr>مخارج سرمایه ای</vt:lpstr>
      <vt:lpstr>حقوق!Print_Area</vt:lpstr>
      <vt:lpstr>'صفحه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laeya</dc:creator>
  <cp:lastModifiedBy>reza</cp:lastModifiedBy>
  <cp:lastPrinted>2023-03-08T12:14:07Z</cp:lastPrinted>
  <dcterms:created xsi:type="dcterms:W3CDTF">2009-12-26T11:26:51Z</dcterms:created>
  <dcterms:modified xsi:type="dcterms:W3CDTF">2023-03-10T07:25:28Z</dcterms:modified>
</cp:coreProperties>
</file>