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Documents\سال 1400\بودجه 1400\"/>
    </mc:Choice>
  </mc:AlternateContent>
  <bookViews>
    <workbookView xWindow="-120" yWindow="-120" windowWidth="29040" windowHeight="15840" tabRatio="884" activeTab="1"/>
  </bookViews>
  <sheets>
    <sheet name="صفحه 1" sheetId="24" r:id="rId1"/>
    <sheet name="مازاد" sheetId="2" r:id="rId2"/>
    <sheet name="درآمد" sheetId="3" r:id="rId3"/>
    <sheet name="هزینه عملیاتی" sheetId="17" r:id="rId4"/>
    <sheet name="حقوق" sheetId="18" r:id="rId5"/>
    <sheet name="هزینه اداری" sheetId="19" r:id="rId6"/>
    <sheet name="هزینه مالی" sheetId="21" r:id="rId7"/>
    <sheet name="غیر عملیاتی" sheetId="22" r:id="rId8"/>
    <sheet name="مخارج سرمایه ای" sheetId="23" r:id="rId9"/>
  </sheets>
  <definedNames>
    <definedName name="_xlnm.Print_Area" localSheetId="4">حقوق!$A$1:$H$29</definedName>
    <definedName name="_xlnm.Print_Area" localSheetId="0">'صفحه 1'!$A$1:$K$8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9" l="1"/>
  <c r="D16" i="19" l="1"/>
  <c r="D12" i="19" l="1"/>
  <c r="D10" i="19"/>
  <c r="D11" i="19" l="1"/>
  <c r="E28" i="18" l="1"/>
  <c r="D9" i="19"/>
  <c r="D7" i="19"/>
  <c r="D8" i="19"/>
  <c r="D18" i="19" l="1"/>
  <c r="G19" i="3" l="1"/>
  <c r="G14" i="21" l="1"/>
  <c r="E23" i="18" l="1"/>
  <c r="G20" i="3" l="1"/>
  <c r="G22" i="3"/>
  <c r="G26" i="3"/>
  <c r="G24" i="3"/>
  <c r="G17" i="3" l="1"/>
  <c r="G14" i="3"/>
  <c r="C12" i="18" l="1"/>
  <c r="H15" i="3" l="1"/>
  <c r="G33" i="21" l="1"/>
  <c r="G10" i="3"/>
  <c r="H10" i="3" s="1"/>
  <c r="D9" i="22" l="1"/>
  <c r="A9" i="22"/>
  <c r="D21" i="19" l="1"/>
  <c r="G9" i="3" l="1"/>
  <c r="H9" i="3" l="1"/>
  <c r="E27" i="18" l="1"/>
  <c r="A37" i="21" l="1"/>
  <c r="A22" i="19"/>
  <c r="H22" i="3" l="1"/>
  <c r="G12" i="3" l="1"/>
  <c r="G6" i="3"/>
  <c r="G5" i="3"/>
  <c r="G28" i="3"/>
  <c r="H26" i="3"/>
  <c r="G11" i="3"/>
  <c r="G8" i="3"/>
  <c r="G7" i="3"/>
  <c r="G18" i="21"/>
  <c r="G30" i="3"/>
  <c r="B10" i="23"/>
  <c r="E19" i="18"/>
  <c r="G13" i="21"/>
  <c r="G11" i="21"/>
  <c r="G12" i="21"/>
  <c r="C15" i="2" l="1"/>
  <c r="G31" i="3"/>
  <c r="C6" i="2" s="1"/>
  <c r="D22" i="19"/>
  <c r="H5" i="3"/>
  <c r="G20" i="21"/>
  <c r="E15" i="18" l="1"/>
  <c r="E7" i="18"/>
  <c r="E17" i="18" l="1"/>
  <c r="E9" i="18"/>
  <c r="E25" i="18"/>
  <c r="E21" i="18"/>
  <c r="E11" i="18" l="1"/>
  <c r="C14" i="18"/>
  <c r="E13" i="18" s="1"/>
  <c r="E29" i="18" l="1"/>
  <c r="G16" i="21"/>
  <c r="G37" i="21" s="1"/>
  <c r="A8" i="17" l="1"/>
  <c r="C11" i="2"/>
  <c r="A7" i="17" l="1"/>
  <c r="A9" i="17" s="1"/>
  <c r="B13" i="2" l="1"/>
  <c r="C8" i="2"/>
  <c r="C9" i="2" s="1"/>
  <c r="C12" i="2" l="1"/>
  <c r="C13" i="2" s="1"/>
</calcChain>
</file>

<file path=xl/sharedStrings.xml><?xml version="1.0" encoding="utf-8"?>
<sst xmlns="http://schemas.openxmlformats.org/spreadsheetml/2006/main" count="247" uniqueCount="161">
  <si>
    <t>شرح</t>
  </si>
  <si>
    <t>سازمان نظام مهندسی ساختمان استان کرمانشاه</t>
  </si>
  <si>
    <t>جمع</t>
  </si>
  <si>
    <t>یادداشت 4</t>
  </si>
  <si>
    <t>بودجه هزینه های مالی</t>
  </si>
  <si>
    <t>یادداشت 2</t>
  </si>
  <si>
    <t>حق عضویت اعضای بدون پروانه</t>
  </si>
  <si>
    <t>پیوست</t>
  </si>
  <si>
    <t>مبالغ به ریال</t>
  </si>
  <si>
    <t>بودجه مخارج سرمایه ای</t>
  </si>
  <si>
    <t>بودجه سایر درآمدهای غیر عملیاتی( سود سپرده های بانکی و اوراق مشارکت)</t>
  </si>
  <si>
    <t xml:space="preserve">مبلغ </t>
  </si>
  <si>
    <t>تعداد اعضاء</t>
  </si>
  <si>
    <t>مبلغ</t>
  </si>
  <si>
    <t>متر مربع</t>
  </si>
  <si>
    <t>درصد</t>
  </si>
  <si>
    <t>دوره</t>
  </si>
  <si>
    <t>روز</t>
  </si>
  <si>
    <t>ماه</t>
  </si>
  <si>
    <t>نفر</t>
  </si>
  <si>
    <t>تعداد نقشه</t>
  </si>
  <si>
    <t>تعداد</t>
  </si>
  <si>
    <t>ساعت</t>
  </si>
  <si>
    <t>درصد سازمان</t>
  </si>
  <si>
    <t xml:space="preserve">    هزینه های عملیاتی</t>
  </si>
  <si>
    <t xml:space="preserve">    مازاد عملیاتی خالص</t>
  </si>
  <si>
    <t xml:space="preserve">    هزینه های مالی</t>
  </si>
  <si>
    <t xml:space="preserve">    جمع</t>
  </si>
  <si>
    <t xml:space="preserve">   جمع</t>
  </si>
  <si>
    <t xml:space="preserve">   هزینه حقوق و دستمزد و سایر هزینه های کارکنان</t>
  </si>
  <si>
    <t xml:space="preserve">  جمع</t>
  </si>
  <si>
    <t>اعضا</t>
  </si>
  <si>
    <t>اضافه کار</t>
  </si>
  <si>
    <t>حق صدور پروانه اشتغال جدید</t>
  </si>
  <si>
    <t xml:space="preserve">  حق الزحمه حضور اعضاء هیات مدیره در جلسات هیئت رئیسه و هئیت مدیره و خارج از سازمان</t>
  </si>
  <si>
    <t>ساعت/روز</t>
  </si>
  <si>
    <t>بانک ملت</t>
  </si>
  <si>
    <t>حق عضویت اعضای سازمان</t>
  </si>
  <si>
    <t xml:space="preserve">  حق عضویت اعضای سازمان به شورای مرکزی</t>
  </si>
  <si>
    <t>2-1</t>
  </si>
  <si>
    <t>2-2</t>
  </si>
  <si>
    <t>یادداشت 3</t>
  </si>
  <si>
    <t>متراژ</t>
  </si>
  <si>
    <t>تعداد رشته</t>
  </si>
  <si>
    <t>مبلغ هر دوره</t>
  </si>
  <si>
    <t>حق السهم دريافتي بابت ارائه خدمات گازرسانی استان</t>
  </si>
  <si>
    <t>برق-مكانيك</t>
  </si>
  <si>
    <t>ملاحظات</t>
  </si>
  <si>
    <t xml:space="preserve">   هزینه های اداری و تشكيلاتي</t>
  </si>
  <si>
    <t>بیمه سهم كارفرما</t>
  </si>
  <si>
    <t xml:space="preserve">عیدی </t>
  </si>
  <si>
    <t>سنوات</t>
  </si>
  <si>
    <t>بازخريد مرخصي</t>
  </si>
  <si>
    <t>حق ماموريت</t>
  </si>
  <si>
    <t>حق السهم دريافتي  حاصل از ارائه خدمات مهندسی</t>
  </si>
  <si>
    <t>بانك</t>
  </si>
  <si>
    <t>درصد سود</t>
  </si>
  <si>
    <t>تاريخ سررسيد</t>
  </si>
  <si>
    <t>یادداشت 1</t>
  </si>
  <si>
    <t>یادداشت 1-2</t>
  </si>
  <si>
    <t>یادداشت 2-2</t>
  </si>
  <si>
    <t>بودجه مخارج سرمايه اي</t>
  </si>
  <si>
    <t>ورودی اعضای جدید سازمان</t>
  </si>
  <si>
    <t xml:space="preserve"> سمينارها و همايش ها و مراسمات</t>
  </si>
  <si>
    <t>بودجه هزینه های عملیاتی</t>
  </si>
  <si>
    <t>درآمد تاسيس و تمديد دفاتر مهندسی و شرکت های حقوقی و مجری ذيصلاح</t>
  </si>
  <si>
    <t>تهیه سررسید (یا طرح جایگزین)</t>
  </si>
  <si>
    <t>درآمد ناشی از ارائه خدمات</t>
  </si>
  <si>
    <t>یادداشت</t>
  </si>
  <si>
    <t>بودجه صورت مازاد/کسری</t>
  </si>
  <si>
    <t>توضیح2) ارقام متن بودجه به ریال می باشند.</t>
  </si>
  <si>
    <t xml:space="preserve">خالص سایر درآمدها و هزینه های غیر عملیاتی(سود بانکی)
</t>
  </si>
  <si>
    <t xml:space="preserve"> مصوبات نهایی مجمع</t>
  </si>
  <si>
    <t xml:space="preserve">هزینه حقوق پايه (مزد شغل، مسكن، اولاد و ساير) </t>
  </si>
  <si>
    <t>بيمه بيكاری</t>
  </si>
  <si>
    <t>بن كارگری</t>
  </si>
  <si>
    <t xml:space="preserve"> کسر می شود:</t>
  </si>
  <si>
    <t xml:space="preserve"> اضافه می شود (کسر می شود):</t>
  </si>
  <si>
    <t>حق السهم دريافتی كارشناسی ماده 27</t>
  </si>
  <si>
    <t>حق السهم دريافتی بابت ارائه خدمات تفکیکی نقشه های ثبتی</t>
  </si>
  <si>
    <t>شناسنامه فنی و ملكي دفتر مرکزی کرمانشاه</t>
  </si>
  <si>
    <t>شناسنامه فنی و ملكی نمایندگی شهرستان ها</t>
  </si>
  <si>
    <t>مزايای غير نقدی و پاداش</t>
  </si>
  <si>
    <t>بودجه هزینه های اداری و تشكيلاتی (كل استان)</t>
  </si>
  <si>
    <t xml:space="preserve"> حمايت هاي مالی سازمان به اعضاء در شرايط خاص</t>
  </si>
  <si>
    <t>عمران-معماری</t>
  </si>
  <si>
    <t xml:space="preserve">
نکته1) در پیش بینی درآمدی بودجه نظرات کارشناسان واحدهای مربوطه لحاظ گردیده است.</t>
  </si>
  <si>
    <t xml:space="preserve"> 
توضیح) جدول فوق مربوط به بودجه هزینه های عملیاتی ناشی از هزینه حقوق و دستمزد و هزینه های اداری و تشکیلاتی می باشد و جنبه اطلاع رسانی دارد.
</t>
  </si>
  <si>
    <t>توضیح) این جدول جهت شفاف سازی و اطلاع رسانی در مورد سرمایه های موجود در بانک ها و میزان سود متعلقه به آن مدون شده است و
 .مجمع عمومی در این خصوص شرح اختیارات و مصوبه ای نخواهد داشت</t>
  </si>
  <si>
    <t>یادداشت شماره5</t>
  </si>
  <si>
    <t>حق الزحمه کنترل نقشه*</t>
  </si>
  <si>
    <t>تغییرات، ارقام مصوب و ملاحظات</t>
  </si>
  <si>
    <t xml:space="preserve">حق السهم دريافتي از مهندسان بابت کلاسهای آموزشی </t>
  </si>
  <si>
    <t xml:space="preserve">سازمان نظام مهندسی ساختمان استان کرمانشاه
</t>
  </si>
  <si>
    <r>
      <t xml:space="preserve">    </t>
    </r>
    <r>
      <rPr>
        <b/>
        <sz val="16"/>
        <color theme="1"/>
        <rFont val="B Nazanin"/>
        <charset val="178"/>
      </rPr>
      <t xml:space="preserve"> مازاد (کسری) خالص</t>
    </r>
  </si>
  <si>
    <t xml:space="preserve">  هزینه های سرمایه ای  جاري سازمان دفتر مركزي و شهرستان ها(اثاثیه-نرم افزار)</t>
  </si>
  <si>
    <r>
      <t xml:space="preserve">نکته2) با توجه به عدم حصول نتیجه نهایی در خصوص تعیین تکلیف ساختمان جدید در امر تکمیل ساختمان یا خرید ساختمان جدید، </t>
    </r>
    <r>
      <rPr>
        <b/>
        <u/>
        <sz val="12"/>
        <color theme="1"/>
        <rFont val="B Nazanin"/>
        <charset val="178"/>
      </rPr>
      <t xml:space="preserve">بند دوم لغایت پنجم </t>
    </r>
    <r>
      <rPr>
        <b/>
        <sz val="12"/>
        <color theme="1"/>
        <rFont val="B Nazanin"/>
        <charset val="178"/>
      </rPr>
      <t xml:space="preserve">جدول حاضر تا اعلام نتیجه و مصوبه بعدی مجمع به حالت تعلیق در خواهد آمد و در صورت رسیدن به نتیجه و راهکار و برنامه ای مشخص در متمم بودجه، درخواست تخصیص اعتبار انجام خواهد شد.
</t>
    </r>
  </si>
  <si>
    <r>
      <t xml:space="preserve">
نکته) طبق بند 23 ماده 73 آیین نامه اجرایی قانون نظام مهندسی </t>
    </r>
    <r>
      <rPr>
        <b/>
        <u/>
        <sz val="12"/>
        <color theme="1"/>
        <rFont val="B Nazanin"/>
        <charset val="178"/>
      </rPr>
      <t xml:space="preserve">افتتاح حساب بانکی نزد بانک ها و برداشت از این حساب ها </t>
    </r>
    <r>
      <rPr>
        <b/>
        <sz val="12"/>
        <color theme="1"/>
        <rFont val="B Nazanin"/>
        <charset val="178"/>
      </rPr>
      <t>جهت انجام .امور نظام مهندسی و پرداخت هزینه ها جزو اختیارات هیات مدیره می باشد</t>
    </r>
    <r>
      <rPr>
        <b/>
        <u/>
        <sz val="12"/>
        <color theme="1"/>
        <rFont val="B Nazanin"/>
        <charset val="178"/>
      </rPr>
      <t xml:space="preserve">
</t>
    </r>
  </si>
  <si>
    <r>
      <t>آب</t>
    </r>
    <r>
      <rPr>
        <sz val="16"/>
        <color theme="1"/>
        <rFont val="B Nazanin"/>
        <charset val="178"/>
      </rPr>
      <t>*</t>
    </r>
  </si>
  <si>
    <r>
      <t>برق</t>
    </r>
    <r>
      <rPr>
        <sz val="16"/>
        <color theme="1"/>
        <rFont val="B Nazanin"/>
        <charset val="178"/>
      </rPr>
      <t>*</t>
    </r>
  </si>
  <si>
    <r>
      <t>گاز</t>
    </r>
    <r>
      <rPr>
        <b/>
        <sz val="16"/>
        <color theme="1"/>
        <rFont val="B Nazanin"/>
        <charset val="178"/>
      </rPr>
      <t>*</t>
    </r>
  </si>
  <si>
    <r>
      <t xml:space="preserve">   هزینه تعمیر و نگهداری ابنیه</t>
    </r>
    <r>
      <rPr>
        <b/>
        <sz val="16"/>
        <color theme="1"/>
        <rFont val="B Nazanin"/>
        <charset val="178"/>
      </rPr>
      <t>*</t>
    </r>
  </si>
  <si>
    <r>
      <t xml:space="preserve">   هزینه پست و تلفن وپیامک و اینترنت</t>
    </r>
    <r>
      <rPr>
        <b/>
        <sz val="16"/>
        <color theme="1"/>
        <rFont val="B Nazanin"/>
        <charset val="178"/>
      </rPr>
      <t>*</t>
    </r>
  </si>
  <si>
    <r>
      <t xml:space="preserve">   هزینه ایاب و ذهاب، اقامت(اعضا و هئيت مديره و پرسنل)</t>
    </r>
    <r>
      <rPr>
        <b/>
        <sz val="16"/>
        <color theme="1"/>
        <rFont val="B Nazanin"/>
        <charset val="178"/>
      </rPr>
      <t>*</t>
    </r>
  </si>
  <si>
    <r>
      <t>هزینه های پذیرایی و ميزبانی</t>
    </r>
    <r>
      <rPr>
        <b/>
        <sz val="16"/>
        <color theme="1"/>
        <rFont val="B Nazanin"/>
        <charset val="178"/>
      </rPr>
      <t>*</t>
    </r>
  </si>
  <si>
    <r>
      <t>هزینه اجاره محل</t>
    </r>
    <r>
      <rPr>
        <b/>
        <sz val="16"/>
        <color theme="1"/>
        <rFont val="B Nazanin"/>
        <charset val="178"/>
      </rPr>
      <t>*</t>
    </r>
    <r>
      <rPr>
        <b/>
        <sz val="11"/>
        <color theme="1"/>
        <rFont val="B Nazanin"/>
        <charset val="178"/>
      </rPr>
      <t>(طبق قرارداد)</t>
    </r>
  </si>
  <si>
    <r>
      <t>هزینه تعمیر و نگهداری اثاثه و منصوبات</t>
    </r>
    <r>
      <rPr>
        <b/>
        <sz val="16"/>
        <color theme="1"/>
        <rFont val="B Nazanin"/>
        <charset val="178"/>
      </rPr>
      <t>*</t>
    </r>
  </si>
  <si>
    <r>
      <t xml:space="preserve">   هزینه مصارف و ملزومات اداری</t>
    </r>
    <r>
      <rPr>
        <b/>
        <sz val="16"/>
        <color theme="1"/>
        <rFont val="B Nazanin"/>
        <charset val="178"/>
      </rPr>
      <t>*</t>
    </r>
  </si>
  <si>
    <r>
      <t>چاپ و تکثیر</t>
    </r>
    <r>
      <rPr>
        <b/>
        <sz val="16"/>
        <color theme="1"/>
        <rFont val="B Nazanin"/>
        <charset val="178"/>
      </rPr>
      <t>*</t>
    </r>
  </si>
  <si>
    <r>
      <t xml:space="preserve"> درج آگهی ها و اطلاع رسانیهای مطبوعاتی</t>
    </r>
    <r>
      <rPr>
        <b/>
        <sz val="16"/>
        <color theme="1"/>
        <rFont val="B Nazanin"/>
        <charset val="178"/>
      </rPr>
      <t>*</t>
    </r>
  </si>
  <si>
    <t xml:space="preserve">
نکته1) در صورت خرید دارایی به جز ردیف اول ابتدا باید منابع تامین مشخص و درخواست تامین اعتبار گردد .
 </t>
  </si>
  <si>
    <t>`</t>
  </si>
  <si>
    <t>بودجه حقوق و دستمزد و سایر هزینه های کارکنان (کل استان)</t>
  </si>
  <si>
    <r>
      <t xml:space="preserve"> سايت وپشتیبانی  برنامه هاي كاربردی</t>
    </r>
    <r>
      <rPr>
        <b/>
        <sz val="16"/>
        <color theme="1"/>
        <rFont val="B Nazanin"/>
        <charset val="178"/>
      </rPr>
      <t>*</t>
    </r>
  </si>
  <si>
    <t>حقوق 12 ماهه ریاست سازمان</t>
  </si>
  <si>
    <t>نشریه و خبر نامه</t>
  </si>
  <si>
    <t>هزینه های حسابرسی و  صورتهای مالی</t>
  </si>
  <si>
    <t>پاداش  سالیانه بازرسان</t>
  </si>
  <si>
    <t>رفاهی</t>
  </si>
  <si>
    <t>اجلاس سالانه شورای مرکزی-هیئت عمومی</t>
  </si>
  <si>
    <t xml:space="preserve">اجرای ابنيه و تاسيسات ساختمان جدید نظام مهندسی-نگهبانی ساختمان </t>
  </si>
  <si>
    <t>توضیح 1:مبنای افزایش حقوق کارمندان بخشنامه ابتدای سال وزارت کار و امور اجتماعی میباشد.</t>
  </si>
  <si>
    <t>حق عضویت اعضای باپروانه</t>
  </si>
  <si>
    <t xml:space="preserve">درامد تمدید دفاتر  </t>
  </si>
  <si>
    <t>درامد تمدید  شرکتهای مجری</t>
  </si>
  <si>
    <t>درامد تاسیس شرکتهای مجری</t>
  </si>
  <si>
    <t xml:space="preserve"> درامد تاسیس دفاتر</t>
  </si>
  <si>
    <t xml:space="preserve">  حق ماموریت اعضاء هیئت مدیره  و سازمان در خارج از استان</t>
  </si>
  <si>
    <t>توضیح-در صورت برداشت از حساب بانکی جهت خرید ساختمان سود سپرده بانکی با توجه به زمان برداشت شده کاهش پیدا میکند.</t>
  </si>
  <si>
    <t>%5طراحی دفتر مرکزی کرمانشاه</t>
  </si>
  <si>
    <t>%5نظارت دفتر مرکزی کرمانشاه</t>
  </si>
  <si>
    <t>%5طراحی نمایندگی شهرستان</t>
  </si>
  <si>
    <t>%5نظارت نمایندگی شهرستان</t>
  </si>
  <si>
    <t>بودجه پیشنهادی 98</t>
  </si>
  <si>
    <t xml:space="preserve">  حق الزحمه اعضاء شورای انتظامی</t>
  </si>
  <si>
    <t>هزینه برگزاری دوره های آموزشی</t>
  </si>
  <si>
    <t xml:space="preserve"> ارائه خدمات مشاوره ای و حقوقی و مالی و مالیاتی  مربوط به سازمان و اعضای سازمان</t>
  </si>
  <si>
    <t>هزینه نظارت سازمان بر حسن انجام خدمات مهندسی در بخش طراحی، نظارت و اجرا</t>
  </si>
  <si>
    <t>مجامع و جلسات تخصصی</t>
  </si>
  <si>
    <t xml:space="preserve">  حق الزحمه اعضای سازمان در جلسات، گروه ها و  کمیسیون ها</t>
  </si>
  <si>
    <t xml:space="preserve">  بیمه مسنولیت حرفه اي -100% به عهده سازمان</t>
  </si>
  <si>
    <t>حق الجلسات مدیران دفاتر شهرستان</t>
  </si>
  <si>
    <t>خزانه دار</t>
  </si>
  <si>
    <t xml:space="preserve">توضیح 2: حقوق ریاست  خسازمان بر اساس آیین نامه </t>
  </si>
  <si>
    <t>مجریان</t>
  </si>
  <si>
    <r>
      <rPr>
        <sz val="48"/>
        <color theme="1"/>
        <rFont val="2  Nazanin"/>
        <charset val="178"/>
      </rPr>
      <t xml:space="preserve"> بودجه پيشنهادي سال1400</t>
    </r>
    <r>
      <rPr>
        <sz val="72"/>
        <color theme="1"/>
        <rFont val="2  Nazanin"/>
        <charset val="178"/>
      </rPr>
      <t xml:space="preserve"> </t>
    </r>
  </si>
  <si>
    <t>برای سال مالی منتهی به 29 اسفند1400</t>
  </si>
  <si>
    <t>سال مالی منتهی به29 اسفند1400</t>
  </si>
  <si>
    <t>بودجه پیشنهادی1400</t>
  </si>
  <si>
    <t>بودجه مصوب 1400</t>
  </si>
  <si>
    <t>بودجه پیشنهادی 1400</t>
  </si>
  <si>
    <t>بودجه درآمد ناشی از خدمات ارائه شده، برای سال مالی منتهی به29 اسفند 1400</t>
  </si>
  <si>
    <t>برای سال مالی منتهی به29 اسفند1400</t>
  </si>
  <si>
    <t>برای سال مالی منتهی به 29 اسفند 1400</t>
  </si>
  <si>
    <t>ملاحظات سال1400</t>
  </si>
  <si>
    <t>برای سال مالی منتهی به29 اسفند 1400</t>
  </si>
  <si>
    <t>موجودي 99/12/29</t>
  </si>
  <si>
    <t>صادرات</t>
  </si>
  <si>
    <t>تجارت</t>
  </si>
  <si>
    <t xml:space="preserve">  سایر هزینه های مالی و پيش بيني نشده ( هزينه های متفرقه، هزينه اقامتی مهمانان سازمان، حمايت از طرح های استانی -انتخابات هیئت مدیره و سایر)*</t>
  </si>
  <si>
    <t>خرید یا ساخت ساختمان یا رهن کامل جهت دفتر مرکزی و  شهرستان ها با موقعیت اداری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</si>
</sst>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#,##0_ ;\-#,##0\ "/>
    <numFmt numFmtId="168" formatCode="#,##0_ ;\-#,##0&quot; &quot;"/>
  </numFmts>
  <fonts count="4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26"/>
      <color theme="1"/>
      <name val="IranNastaliq"/>
      <family val="1"/>
    </font>
    <font>
      <b/>
      <sz val="11"/>
      <color theme="1"/>
      <name val="B Nazanin"/>
      <charset val="178"/>
    </font>
    <font>
      <b/>
      <sz val="11"/>
      <color theme="1"/>
      <name val="B Kamran"/>
      <charset val="178"/>
    </font>
    <font>
      <b/>
      <sz val="16"/>
      <color theme="1"/>
      <name val="B Kamran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B Titr"/>
      <charset val="178"/>
    </font>
    <font>
      <sz val="12"/>
      <color theme="1"/>
      <name val="B Homa"/>
      <charset val="178"/>
    </font>
    <font>
      <sz val="11"/>
      <color theme="1"/>
      <name val="B Nazanin"/>
      <charset val="178"/>
    </font>
    <font>
      <b/>
      <sz val="14"/>
      <color theme="1"/>
      <name val="B Homa"/>
      <charset val="178"/>
    </font>
    <font>
      <sz val="9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4"/>
      <color theme="1"/>
      <name val="B Kamran"/>
      <charset val="178"/>
    </font>
    <font>
      <b/>
      <sz val="11"/>
      <color theme="1"/>
      <name val="IranNastaliq"/>
      <family val="1"/>
    </font>
    <font>
      <b/>
      <sz val="16"/>
      <color theme="1"/>
      <name val="IranNastaliq"/>
      <family val="1"/>
    </font>
    <font>
      <sz val="14"/>
      <color theme="1"/>
      <name val="IranNastaliq"/>
      <family val="1"/>
    </font>
    <font>
      <b/>
      <sz val="24"/>
      <color theme="1"/>
      <name val="IranNastaliq"/>
      <family val="1"/>
    </font>
    <font>
      <sz val="14"/>
      <color theme="1"/>
      <name val="B Nazanin"/>
      <charset val="178"/>
    </font>
    <font>
      <sz val="28"/>
      <color theme="1"/>
      <name val="2  Nazanin"/>
      <charset val="178"/>
    </font>
    <font>
      <sz val="36"/>
      <color theme="1"/>
      <name val="2  Nazanin"/>
      <charset val="178"/>
    </font>
    <font>
      <b/>
      <sz val="14"/>
      <color theme="1"/>
      <name val="2  Nazanin"/>
      <charset val="178"/>
    </font>
    <font>
      <b/>
      <sz val="16"/>
      <color theme="1"/>
      <name val="2  Nazanin"/>
      <charset val="178"/>
    </font>
    <font>
      <b/>
      <sz val="11"/>
      <color theme="1"/>
      <name val="2  Nazanin"/>
      <charset val="178"/>
    </font>
    <font>
      <sz val="16"/>
      <color theme="1"/>
      <name val="2  Nazanin"/>
      <charset val="178"/>
    </font>
    <font>
      <sz val="48"/>
      <color theme="1"/>
      <name val="2  Nazanin"/>
      <charset val="178"/>
    </font>
    <font>
      <sz val="72"/>
      <color theme="1"/>
      <name val="2  Nazanin"/>
      <charset val="178"/>
    </font>
    <font>
      <sz val="101"/>
      <color theme="1"/>
      <name val="2  Nazanin"/>
      <charset val="178"/>
    </font>
    <font>
      <sz val="11"/>
      <color theme="1"/>
      <name val="2  Nazanin"/>
      <charset val="178"/>
    </font>
    <font>
      <b/>
      <sz val="12"/>
      <color theme="1"/>
      <name val="2  Nazanin"/>
      <charset val="178"/>
    </font>
    <font>
      <b/>
      <sz val="1"/>
      <color theme="1"/>
      <name val="2  Nazanin"/>
      <charset val="178"/>
    </font>
    <font>
      <b/>
      <sz val="9"/>
      <color theme="1"/>
      <name val="2 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22"/>
      <color theme="1"/>
      <name val="B Nazanin"/>
      <charset val="178"/>
    </font>
    <font>
      <sz val="12"/>
      <color theme="1"/>
      <name val="B Nazanin"/>
      <charset val="178"/>
    </font>
    <font>
      <b/>
      <sz val="22"/>
      <color rgb="FFFF0000"/>
      <name val="B Nazanin"/>
      <charset val="178"/>
    </font>
    <font>
      <b/>
      <sz val="12"/>
      <color theme="1"/>
      <name val="B Nazanin"/>
      <charset val="178"/>
    </font>
    <font>
      <b/>
      <u/>
      <sz val="12"/>
      <color theme="1"/>
      <name val="B Nazanin"/>
      <charset val="178"/>
    </font>
    <font>
      <b/>
      <sz val="24"/>
      <color theme="1"/>
      <name val="B Nazanin"/>
      <charset val="178"/>
    </font>
    <font>
      <b/>
      <sz val="16"/>
      <color rgb="FFFF0000"/>
      <name val="B Nazanin"/>
      <charset val="178"/>
    </font>
    <font>
      <b/>
      <sz val="10"/>
      <color theme="1"/>
      <name val="B Nazanin"/>
      <charset val="178"/>
    </font>
    <font>
      <sz val="14"/>
      <color theme="1"/>
      <name val="Calibri"/>
      <family val="2"/>
      <charset val="178"/>
      <scheme val="minor"/>
    </font>
    <font>
      <b/>
      <sz val="11"/>
      <name val="Calibri"/>
      <family val="2"/>
      <charset val="178"/>
      <scheme val="minor"/>
    </font>
    <font>
      <b/>
      <sz val="12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0" fillId="0" borderId="0" xfId="1" applyNumberFormat="1" applyFont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0" fillId="0" borderId="0" xfId="1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readingOrder="1"/>
    </xf>
    <xf numFmtId="0" fontId="11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2" fillId="0" borderId="0" xfId="0" applyFont="1" applyAlignment="1">
      <alignment vertical="center" readingOrder="1"/>
    </xf>
    <xf numFmtId="165" fontId="2" fillId="0" borderId="0" xfId="0" applyNumberFormat="1" applyFont="1" applyAlignment="1">
      <alignment vertical="center" readingOrder="1"/>
    </xf>
    <xf numFmtId="0" fontId="0" fillId="0" borderId="0" xfId="0" applyAlignment="1">
      <alignment horizontal="center" vertical="center" readingOrder="1"/>
    </xf>
    <xf numFmtId="166" fontId="0" fillId="0" borderId="0" xfId="1" applyNumberFormat="1" applyFont="1" applyAlignment="1">
      <alignment readingOrder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166" fontId="22" fillId="0" borderId="6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66" fontId="24" fillId="0" borderId="0" xfId="1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readingOrder="1"/>
    </xf>
    <xf numFmtId="0" fontId="29" fillId="0" borderId="0" xfId="0" applyFont="1" applyAlignment="1">
      <alignment horizontal="center" vertical="center" readingOrder="1"/>
    </xf>
    <xf numFmtId="0" fontId="24" fillId="0" borderId="0" xfId="0" applyFont="1" applyAlignment="1">
      <alignment vertical="center" readingOrder="2"/>
    </xf>
    <xf numFmtId="0" fontId="24" fillId="0" borderId="0" xfId="0" applyFont="1" applyAlignment="1">
      <alignment horizontal="center" vertical="center" readingOrder="2"/>
    </xf>
    <xf numFmtId="0" fontId="23" fillId="0" borderId="0" xfId="0" applyFont="1" applyAlignment="1">
      <alignment horizontal="center" vertical="center" readingOrder="2"/>
    </xf>
    <xf numFmtId="0" fontId="24" fillId="1" borderId="24" xfId="0" applyFont="1" applyFill="1" applyBorder="1" applyAlignment="1">
      <alignment horizontal="center" vertical="center"/>
    </xf>
    <xf numFmtId="49" fontId="30" fillId="0" borderId="72" xfId="0" applyNumberFormat="1" applyFont="1" applyBorder="1" applyAlignment="1">
      <alignment horizontal="center" vertical="center"/>
    </xf>
    <xf numFmtId="0" fontId="2" fillId="0" borderId="0" xfId="0" applyFont="1"/>
    <xf numFmtId="0" fontId="23" fillId="0" borderId="0" xfId="0" applyFont="1" applyAlignment="1">
      <alignment horizontal="right" vertical="center"/>
    </xf>
    <xf numFmtId="0" fontId="23" fillId="4" borderId="60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readingOrder="1"/>
    </xf>
    <xf numFmtId="0" fontId="22" fillId="4" borderId="60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 readingOrder="1"/>
    </xf>
    <xf numFmtId="0" fontId="22" fillId="4" borderId="60" xfId="0" applyFont="1" applyFill="1" applyBorder="1" applyAlignment="1">
      <alignment horizontal="center" vertical="center" readingOrder="2"/>
    </xf>
    <xf numFmtId="0" fontId="4" fillId="0" borderId="85" xfId="0" applyFont="1" applyBorder="1" applyAlignment="1">
      <alignment vertical="center" readingOrder="2"/>
    </xf>
    <xf numFmtId="3" fontId="36" fillId="4" borderId="7" xfId="1" applyNumberFormat="1" applyFont="1" applyFill="1" applyBorder="1" applyAlignment="1">
      <alignment horizontal="center" vertical="center" readingOrder="2"/>
    </xf>
    <xf numFmtId="0" fontId="4" fillId="0" borderId="51" xfId="0" applyFont="1" applyBorder="1" applyAlignment="1">
      <alignment vertical="center" readingOrder="2"/>
    </xf>
    <xf numFmtId="0" fontId="4" fillId="0" borderId="52" xfId="0" applyFont="1" applyBorder="1" applyAlignment="1">
      <alignment vertical="center" readingOrder="2"/>
    </xf>
    <xf numFmtId="3" fontId="38" fillId="4" borderId="7" xfId="1" applyNumberFormat="1" applyFont="1" applyFill="1" applyBorder="1" applyAlignment="1">
      <alignment horizontal="center" vertical="center" readingOrder="2"/>
    </xf>
    <xf numFmtId="0" fontId="4" fillId="0" borderId="37" xfId="0" applyFont="1" applyBorder="1" applyAlignment="1">
      <alignment vertical="center" readingOrder="2"/>
    </xf>
    <xf numFmtId="3" fontId="33" fillId="0" borderId="82" xfId="1" applyNumberFormat="1" applyFont="1" applyBorder="1" applyAlignment="1">
      <alignment horizontal="center" vertical="center" readingOrder="2"/>
    </xf>
    <xf numFmtId="0" fontId="33" fillId="0" borderId="82" xfId="0" applyFont="1" applyBorder="1" applyAlignment="1">
      <alignment horizontal="center" vertical="center" readingOrder="2"/>
    </xf>
    <xf numFmtId="0" fontId="41" fillId="4" borderId="7" xfId="0" applyFont="1" applyFill="1" applyBorder="1" applyAlignment="1">
      <alignment horizontal="center" vertical="center" readingOrder="2"/>
    </xf>
    <xf numFmtId="3" fontId="42" fillId="0" borderId="35" xfId="1" applyNumberFormat="1" applyFont="1" applyBorder="1" applyAlignment="1">
      <alignment horizontal="center" vertical="center" readingOrder="2"/>
    </xf>
    <xf numFmtId="0" fontId="33" fillId="0" borderId="17" xfId="0" applyFont="1" applyBorder="1" applyAlignment="1">
      <alignment horizontal="center" vertical="center" readingOrder="2"/>
    </xf>
    <xf numFmtId="3" fontId="33" fillId="0" borderId="7" xfId="1" applyNumberFormat="1" applyFont="1" applyBorder="1" applyAlignment="1">
      <alignment horizontal="center" vertical="center" readingOrder="2"/>
    </xf>
    <xf numFmtId="0" fontId="41" fillId="0" borderId="7" xfId="0" applyFont="1" applyBorder="1" applyAlignment="1">
      <alignment horizontal="center" vertical="center" readingOrder="2"/>
    </xf>
    <xf numFmtId="0" fontId="41" fillId="4" borderId="17" xfId="0" applyFont="1" applyFill="1" applyBorder="1" applyAlignment="1">
      <alignment horizontal="center" vertical="center" readingOrder="2"/>
    </xf>
    <xf numFmtId="0" fontId="33" fillId="4" borderId="6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61" xfId="0" applyFont="1" applyBorder="1" applyAlignment="1">
      <alignment vertical="center"/>
    </xf>
    <xf numFmtId="0" fontId="39" fillId="0" borderId="62" xfId="0" applyFont="1" applyBorder="1" applyAlignment="1">
      <alignment vertical="center"/>
    </xf>
    <xf numFmtId="166" fontId="4" fillId="0" borderId="17" xfId="1" applyNumberFormat="1" applyFont="1" applyBorder="1" applyAlignment="1">
      <alignment horizontal="center" vertical="center"/>
    </xf>
    <xf numFmtId="166" fontId="4" fillId="0" borderId="7" xfId="1" applyNumberFormat="1" applyFont="1" applyBorder="1" applyAlignment="1">
      <alignment vertical="center"/>
    </xf>
    <xf numFmtId="166" fontId="35" fillId="0" borderId="35" xfId="1" applyNumberFormat="1" applyFont="1" applyBorder="1" applyAlignment="1">
      <alignment horizontal="center" vertical="center" readingOrder="2"/>
    </xf>
    <xf numFmtId="0" fontId="39" fillId="4" borderId="64" xfId="0" applyFont="1" applyFill="1" applyBorder="1" applyAlignment="1">
      <alignment horizontal="center" vertical="center" readingOrder="1"/>
    </xf>
    <xf numFmtId="0" fontId="39" fillId="4" borderId="39" xfId="0" applyFont="1" applyFill="1" applyBorder="1" applyAlignment="1">
      <alignment horizontal="center" vertical="center" readingOrder="1"/>
    </xf>
    <xf numFmtId="0" fontId="39" fillId="4" borderId="86" xfId="0" applyFont="1" applyFill="1" applyBorder="1" applyAlignment="1">
      <alignment horizontal="center" vertical="center" readingOrder="1"/>
    </xf>
    <xf numFmtId="0" fontId="35" fillId="0" borderId="37" xfId="0" applyFont="1" applyBorder="1" applyAlignment="1">
      <alignment horizontal="center" vertical="center"/>
    </xf>
    <xf numFmtId="167" fontId="35" fillId="4" borderId="7" xfId="1" applyNumberFormat="1" applyFont="1" applyFill="1" applyBorder="1" applyAlignment="1">
      <alignment vertical="center"/>
    </xf>
    <xf numFmtId="166" fontId="4" fillId="0" borderId="10" xfId="1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/>
    </xf>
    <xf numFmtId="166" fontId="39" fillId="0" borderId="7" xfId="1" applyNumberFormat="1" applyFont="1" applyBorder="1" applyAlignment="1">
      <alignment horizontal="center" vertical="center"/>
    </xf>
    <xf numFmtId="1" fontId="43" fillId="2" borderId="7" xfId="1" applyNumberFormat="1" applyFont="1" applyFill="1" applyBorder="1" applyAlignment="1">
      <alignment horizontal="center" vertical="center"/>
    </xf>
    <xf numFmtId="166" fontId="43" fillId="2" borderId="7" xfId="1" applyNumberFormat="1" applyFont="1" applyFill="1" applyBorder="1" applyAlignment="1">
      <alignment horizontal="center" vertical="center"/>
    </xf>
    <xf numFmtId="166" fontId="39" fillId="4" borderId="68" xfId="1" applyNumberFormat="1" applyFont="1" applyFill="1" applyBorder="1" applyAlignment="1">
      <alignment horizontal="center" vertical="center"/>
    </xf>
    <xf numFmtId="166" fontId="39" fillId="4" borderId="48" xfId="1" applyNumberFormat="1" applyFont="1" applyFill="1" applyBorder="1" applyAlignment="1">
      <alignment horizontal="center" vertical="center"/>
    </xf>
    <xf numFmtId="166" fontId="4" fillId="0" borderId="36" xfId="1" applyNumberFormat="1" applyFont="1" applyBorder="1" applyAlignment="1">
      <alignment horizontal="center" vertical="center"/>
    </xf>
    <xf numFmtId="166" fontId="4" fillId="0" borderId="26" xfId="1" applyNumberFormat="1" applyFont="1" applyBorder="1" applyAlignment="1">
      <alignment horizontal="center" vertical="center"/>
    </xf>
    <xf numFmtId="166" fontId="39" fillId="4" borderId="67" xfId="1" applyNumberFormat="1" applyFont="1" applyFill="1" applyBorder="1" applyAlignment="1">
      <alignment horizontal="center" vertical="center"/>
    </xf>
    <xf numFmtId="166" fontId="39" fillId="4" borderId="57" xfId="1" applyNumberFormat="1" applyFont="1" applyFill="1" applyBorder="1" applyAlignment="1">
      <alignment horizontal="center" vertical="center"/>
    </xf>
    <xf numFmtId="166" fontId="39" fillId="4" borderId="40" xfId="1" applyNumberFormat="1" applyFont="1" applyFill="1" applyBorder="1" applyAlignment="1">
      <alignment horizontal="center" vertical="center"/>
    </xf>
    <xf numFmtId="9" fontId="39" fillId="4" borderId="24" xfId="1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7" fontId="39" fillId="4" borderId="40" xfId="1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readingOrder="2"/>
    </xf>
    <xf numFmtId="166" fontId="35" fillId="0" borderId="26" xfId="1" applyNumberFormat="1" applyFont="1" applyBorder="1" applyAlignment="1">
      <alignment horizontal="center" vertical="center" readingOrder="2"/>
    </xf>
    <xf numFmtId="166" fontId="39" fillId="4" borderId="2" xfId="1" applyNumberFormat="1" applyFont="1" applyFill="1" applyBorder="1" applyAlignment="1">
      <alignment horizontal="center" vertical="center" readingOrder="1"/>
    </xf>
    <xf numFmtId="0" fontId="0" fillId="0" borderId="0" xfId="0" applyAlignment="1">
      <alignment vertical="center"/>
    </xf>
    <xf numFmtId="3" fontId="33" fillId="0" borderId="49" xfId="1" applyNumberFormat="1" applyFont="1" applyBorder="1" applyAlignment="1">
      <alignment horizontal="center" vertical="center" readingOrder="2"/>
    </xf>
    <xf numFmtId="0" fontId="33" fillId="0" borderId="49" xfId="0" applyFont="1" applyBorder="1" applyAlignment="1">
      <alignment horizontal="center" vertical="center" readingOrder="2"/>
    </xf>
    <xf numFmtId="0" fontId="4" fillId="5" borderId="87" xfId="0" applyFont="1" applyFill="1" applyBorder="1" applyAlignment="1">
      <alignment vertical="center" readingOrder="2"/>
    </xf>
    <xf numFmtId="3" fontId="33" fillId="4" borderId="50" xfId="1" applyNumberFormat="1" applyFont="1" applyFill="1" applyBorder="1" applyAlignment="1">
      <alignment horizontal="center" vertical="center" readingOrder="2"/>
    </xf>
    <xf numFmtId="0" fontId="41" fillId="4" borderId="50" xfId="0" applyFont="1" applyFill="1" applyBorder="1" applyAlignment="1">
      <alignment vertical="center" readingOrder="2"/>
    </xf>
    <xf numFmtId="0" fontId="4" fillId="4" borderId="13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vertical="center" readingOrder="2"/>
    </xf>
    <xf numFmtId="166" fontId="35" fillId="0" borderId="50" xfId="1" applyNumberFormat="1" applyFont="1" applyBorder="1" applyAlignment="1">
      <alignment horizontal="center" vertical="center" readingOrder="2"/>
    </xf>
    <xf numFmtId="1" fontId="4" fillId="0" borderId="17" xfId="0" applyNumberFormat="1" applyFont="1" applyBorder="1" applyAlignment="1">
      <alignment horizontal="center" vertical="center"/>
    </xf>
    <xf numFmtId="166" fontId="39" fillId="0" borderId="17" xfId="1" applyNumberFormat="1" applyFont="1" applyBorder="1" applyAlignment="1">
      <alignment horizontal="center" vertical="center"/>
    </xf>
    <xf numFmtId="1" fontId="43" fillId="2" borderId="49" xfId="1" applyNumberFormat="1" applyFont="1" applyFill="1" applyBorder="1" applyAlignment="1">
      <alignment horizontal="center" vertical="center"/>
    </xf>
    <xf numFmtId="166" fontId="43" fillId="2" borderId="49" xfId="1" applyNumberFormat="1" applyFont="1" applyFill="1" applyBorder="1" applyAlignment="1">
      <alignment horizontal="center" vertical="center"/>
    </xf>
    <xf numFmtId="166" fontId="4" fillId="0" borderId="50" xfId="1" applyNumberFormat="1" applyFont="1" applyBorder="1" applyAlignment="1">
      <alignment horizontal="center" vertical="center"/>
    </xf>
    <xf numFmtId="166" fontId="35" fillId="0" borderId="21" xfId="1" applyNumberFormat="1" applyFont="1" applyBorder="1" applyAlignment="1">
      <alignment horizontal="center" vertical="center"/>
    </xf>
    <xf numFmtId="166" fontId="35" fillId="0" borderId="8" xfId="1" applyNumberFormat="1" applyFont="1" applyBorder="1" applyAlignment="1">
      <alignment horizontal="center" vertical="center"/>
    </xf>
    <xf numFmtId="166" fontId="35" fillId="0" borderId="21" xfId="1" applyNumberFormat="1" applyFont="1" applyBorder="1" applyAlignment="1">
      <alignment horizontal="center" vertical="center" readingOrder="1"/>
    </xf>
    <xf numFmtId="166" fontId="35" fillId="0" borderId="73" xfId="1" applyNumberFormat="1" applyFont="1" applyBorder="1" applyAlignment="1">
      <alignment horizontal="center" vertical="center" readingOrder="1"/>
    </xf>
    <xf numFmtId="166" fontId="35" fillId="0" borderId="8" xfId="1" applyNumberFormat="1" applyFont="1" applyBorder="1" applyAlignment="1">
      <alignment horizontal="center" vertical="center" readingOrder="1"/>
    </xf>
    <xf numFmtId="166" fontId="35" fillId="4" borderId="60" xfId="1" applyNumberFormat="1" applyFont="1" applyFill="1" applyBorder="1" applyAlignment="1">
      <alignment horizontal="center" vertical="center" readingOrder="1"/>
    </xf>
    <xf numFmtId="166" fontId="4" fillId="0" borderId="51" xfId="0" applyNumberFormat="1" applyFont="1" applyBorder="1" applyAlignment="1">
      <alignment vertical="center"/>
    </xf>
    <xf numFmtId="166" fontId="4" fillId="0" borderId="37" xfId="0" applyNumberFormat="1" applyFont="1" applyBorder="1" applyAlignment="1">
      <alignment vertical="center"/>
    </xf>
    <xf numFmtId="166" fontId="4" fillId="0" borderId="37" xfId="1" applyNumberFormat="1" applyFont="1" applyBorder="1" applyAlignment="1">
      <alignment vertical="center"/>
    </xf>
    <xf numFmtId="166" fontId="4" fillId="0" borderId="52" xfId="1" applyNumberFormat="1" applyFont="1" applyBorder="1" applyAlignment="1">
      <alignment vertical="center"/>
    </xf>
    <xf numFmtId="166" fontId="44" fillId="0" borderId="0" xfId="0" applyNumberFormat="1" applyFont="1"/>
    <xf numFmtId="166" fontId="4" fillId="4" borderId="87" xfId="0" applyNumberFormat="1" applyFont="1" applyFill="1" applyBorder="1" applyAlignment="1">
      <alignment vertical="center"/>
    </xf>
    <xf numFmtId="166" fontId="39" fillId="0" borderId="25" xfId="1" applyNumberFormat="1" applyFont="1" applyBorder="1" applyAlignment="1">
      <alignment vertical="center"/>
    </xf>
    <xf numFmtId="166" fontId="39" fillId="0" borderId="27" xfId="1" applyNumberFormat="1" applyFont="1" applyBorder="1" applyAlignment="1">
      <alignment vertical="center"/>
    </xf>
    <xf numFmtId="166" fontId="39" fillId="0" borderId="28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6" fontId="39" fillId="4" borderId="37" xfId="1" applyNumberFormat="1" applyFont="1" applyFill="1" applyBorder="1" applyAlignment="1">
      <alignment horizontal="center" vertical="center"/>
    </xf>
    <xf numFmtId="166" fontId="4" fillId="5" borderId="7" xfId="1" applyNumberFormat="1" applyFont="1" applyFill="1" applyBorder="1" applyAlignment="1">
      <alignment horizontal="center" vertical="center"/>
    </xf>
    <xf numFmtId="164" fontId="39" fillId="0" borderId="40" xfId="2" applyFont="1" applyBorder="1" applyAlignment="1">
      <alignment horizontal="center" vertical="center"/>
    </xf>
    <xf numFmtId="166" fontId="4" fillId="5" borderId="37" xfId="1" applyNumberFormat="1" applyFont="1" applyFill="1" applyBorder="1" applyAlignment="1">
      <alignment vertical="center"/>
    </xf>
    <xf numFmtId="1" fontId="43" fillId="5" borderId="7" xfId="1" applyNumberFormat="1" applyFont="1" applyFill="1" applyBorder="1" applyAlignment="1">
      <alignment horizontal="center" vertical="center"/>
    </xf>
    <xf numFmtId="166" fontId="43" fillId="5" borderId="7" xfId="1" applyNumberFormat="1" applyFont="1" applyFill="1" applyBorder="1" applyAlignment="1">
      <alignment horizontal="center" vertical="center"/>
    </xf>
    <xf numFmtId="166" fontId="39" fillId="5" borderId="57" xfId="1" applyNumberFormat="1" applyFont="1" applyFill="1" applyBorder="1" applyAlignment="1">
      <alignment horizontal="center" vertical="center"/>
    </xf>
    <xf numFmtId="166" fontId="39" fillId="5" borderId="13" xfId="1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6" fontId="35" fillId="1" borderId="0" xfId="1" applyNumberFormat="1" applyFont="1" applyFill="1" applyAlignment="1">
      <alignment vertical="center"/>
    </xf>
    <xf numFmtId="166" fontId="35" fillId="1" borderId="19" xfId="1" applyNumberFormat="1" applyFont="1" applyFill="1" applyBorder="1" applyAlignment="1">
      <alignment vertical="center"/>
    </xf>
    <xf numFmtId="166" fontId="35" fillId="1" borderId="9" xfId="1" applyNumberFormat="1" applyFont="1" applyFill="1" applyBorder="1" applyAlignment="1">
      <alignment vertical="center"/>
    </xf>
    <xf numFmtId="166" fontId="35" fillId="0" borderId="38" xfId="0" applyNumberFormat="1" applyFont="1" applyBorder="1" applyAlignment="1">
      <alignment horizontal="center" vertical="center" readingOrder="1"/>
    </xf>
    <xf numFmtId="0" fontId="35" fillId="1" borderId="13" xfId="0" applyFont="1" applyFill="1" applyBorder="1" applyAlignment="1">
      <alignment horizontal="center" vertical="center" readingOrder="1"/>
    </xf>
    <xf numFmtId="166" fontId="35" fillId="0" borderId="13" xfId="1" applyNumberFormat="1" applyFont="1" applyBorder="1" applyAlignment="1">
      <alignment vertical="center" readingOrder="1"/>
    </xf>
    <xf numFmtId="166" fontId="35" fillId="0" borderId="56" xfId="1" applyNumberFormat="1" applyFont="1" applyBorder="1" applyAlignment="1">
      <alignment horizontal="center" vertical="center" readingOrder="1"/>
    </xf>
    <xf numFmtId="166" fontId="35" fillId="0" borderId="7" xfId="1" applyNumberFormat="1" applyFont="1" applyBorder="1" applyAlignment="1">
      <alignment horizontal="center" vertical="center"/>
    </xf>
    <xf numFmtId="166" fontId="35" fillId="0" borderId="31" xfId="1" applyNumberFormat="1" applyFont="1" applyBorder="1" applyAlignment="1">
      <alignment horizontal="center" vertical="center" readingOrder="1"/>
    </xf>
    <xf numFmtId="166" fontId="39" fillId="0" borderId="41" xfId="1" applyNumberFormat="1" applyFont="1" applyBorder="1" applyAlignment="1">
      <alignment vertical="center"/>
    </xf>
    <xf numFmtId="166" fontId="35" fillId="4" borderId="7" xfId="1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166" fontId="35" fillId="5" borderId="17" xfId="1" applyNumberFormat="1" applyFont="1" applyFill="1" applyBorder="1" applyAlignment="1">
      <alignment horizontal="center" vertical="center"/>
    </xf>
    <xf numFmtId="166" fontId="39" fillId="0" borderId="23" xfId="1" applyNumberFormat="1" applyFont="1" applyBorder="1" applyAlignment="1">
      <alignment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39" fillId="4" borderId="49" xfId="0" applyFont="1" applyFill="1" applyBorder="1" applyAlignment="1">
      <alignment horizontal="center" vertical="center"/>
    </xf>
    <xf numFmtId="166" fontId="35" fillId="1" borderId="2" xfId="1" applyNumberFormat="1" applyFont="1" applyFill="1" applyBorder="1" applyAlignment="1">
      <alignment vertical="center"/>
    </xf>
    <xf numFmtId="166" fontId="33" fillId="5" borderId="91" xfId="1" applyNumberFormat="1" applyFont="1" applyFill="1" applyBorder="1" applyAlignment="1">
      <alignment horizontal="center" vertical="center"/>
    </xf>
    <xf numFmtId="166" fontId="33" fillId="0" borderId="91" xfId="1" applyNumberFormat="1" applyFont="1" applyBorder="1" applyAlignment="1">
      <alignment horizontal="center" vertical="center"/>
    </xf>
    <xf numFmtId="166" fontId="33" fillId="0" borderId="90" xfId="1" applyNumberFormat="1" applyFont="1" applyBorder="1" applyAlignment="1">
      <alignment horizontal="center" vertical="center"/>
    </xf>
    <xf numFmtId="166" fontId="35" fillId="1" borderId="1" xfId="1" applyNumberFormat="1" applyFont="1" applyFill="1" applyBorder="1" applyAlignment="1">
      <alignment vertical="center"/>
    </xf>
    <xf numFmtId="166" fontId="35" fillId="1" borderId="3" xfId="1" applyNumberFormat="1" applyFont="1" applyFill="1" applyBorder="1" applyAlignment="1">
      <alignment vertical="center"/>
    </xf>
    <xf numFmtId="166" fontId="35" fillId="1" borderId="23" xfId="1" applyNumberFormat="1" applyFont="1" applyFill="1" applyBorder="1" applyAlignment="1">
      <alignment vertical="center"/>
    </xf>
    <xf numFmtId="166" fontId="35" fillId="1" borderId="42" xfId="1" applyNumberFormat="1" applyFont="1" applyFill="1" applyBorder="1" applyAlignment="1">
      <alignment vertical="center"/>
    </xf>
    <xf numFmtId="166" fontId="35" fillId="1" borderId="34" xfId="1" applyNumberFormat="1" applyFont="1" applyFill="1" applyBorder="1" applyAlignment="1">
      <alignment vertical="center"/>
    </xf>
    <xf numFmtId="166" fontId="35" fillId="1" borderId="22" xfId="1" applyNumberFormat="1" applyFont="1" applyFill="1" applyBorder="1" applyAlignment="1">
      <alignment vertical="center"/>
    </xf>
    <xf numFmtId="166" fontId="35" fillId="1" borderId="27" xfId="1" applyNumberFormat="1" applyFont="1" applyFill="1" applyBorder="1" applyAlignment="1">
      <alignment vertical="center"/>
    </xf>
    <xf numFmtId="166" fontId="35" fillId="1" borderId="20" xfId="1" applyNumberFormat="1" applyFont="1" applyFill="1" applyBorder="1" applyAlignment="1">
      <alignment vertical="center"/>
    </xf>
    <xf numFmtId="166" fontId="35" fillId="0" borderId="12" xfId="1" applyNumberFormat="1" applyFont="1" applyBorder="1" applyAlignment="1">
      <alignment horizontal="center" vertical="center"/>
    </xf>
    <xf numFmtId="167" fontId="35" fillId="4" borderId="12" xfId="1" applyNumberFormat="1" applyFont="1" applyFill="1" applyBorder="1" applyAlignment="1">
      <alignment horizontal="center" vertical="center"/>
    </xf>
    <xf numFmtId="166" fontId="33" fillId="0" borderId="45" xfId="1" applyNumberFormat="1" applyFont="1" applyBorder="1" applyAlignment="1">
      <alignment horizontal="center" vertical="center"/>
    </xf>
    <xf numFmtId="166" fontId="22" fillId="0" borderId="34" xfId="1" applyNumberFormat="1" applyFont="1" applyBorder="1" applyAlignment="1">
      <alignment horizontal="center" vertical="center"/>
    </xf>
    <xf numFmtId="166" fontId="22" fillId="0" borderId="41" xfId="1" applyNumberFormat="1" applyFont="1" applyBorder="1" applyAlignment="1">
      <alignment horizontal="center" vertical="center"/>
    </xf>
    <xf numFmtId="0" fontId="4" fillId="4" borderId="37" xfId="0" applyFont="1" applyFill="1" applyBorder="1" applyAlignment="1">
      <alignment vertical="center" readingOrder="2"/>
    </xf>
    <xf numFmtId="0" fontId="4" fillId="4" borderId="91" xfId="0" applyFont="1" applyFill="1" applyBorder="1" applyAlignment="1">
      <alignment vertical="center" readingOrder="2"/>
    </xf>
    <xf numFmtId="166" fontId="4" fillId="5" borderId="49" xfId="1" applyNumberFormat="1" applyFont="1" applyFill="1" applyBorder="1" applyAlignment="1">
      <alignment horizontal="center" vertical="center"/>
    </xf>
    <xf numFmtId="0" fontId="4" fillId="0" borderId="87" xfId="0" applyFont="1" applyBorder="1" applyAlignment="1">
      <alignment readingOrder="2"/>
    </xf>
    <xf numFmtId="3" fontId="33" fillId="0" borderId="94" xfId="1" applyNumberFormat="1" applyFont="1" applyBorder="1" applyAlignment="1">
      <alignment horizontal="center" vertical="center" readingOrder="2"/>
    </xf>
    <xf numFmtId="0" fontId="33" fillId="0" borderId="50" xfId="0" applyFont="1" applyBorder="1" applyAlignment="1">
      <alignment horizontal="center" vertical="center" readingOrder="2"/>
    </xf>
    <xf numFmtId="165" fontId="2" fillId="0" borderId="0" xfId="0" applyNumberFormat="1" applyFont="1" applyAlignment="1">
      <alignment vertical="center"/>
    </xf>
    <xf numFmtId="166" fontId="39" fillId="4" borderId="65" xfId="1" applyNumberFormat="1" applyFont="1" applyFill="1" applyBorder="1" applyAlignment="1">
      <alignment horizontal="center" vertical="center"/>
    </xf>
    <xf numFmtId="166" fontId="39" fillId="4" borderId="7" xfId="1" applyNumberFormat="1" applyFont="1" applyFill="1" applyBorder="1" applyAlignment="1">
      <alignment vertical="center"/>
    </xf>
    <xf numFmtId="166" fontId="35" fillId="5" borderId="7" xfId="1" applyNumberFormat="1" applyFont="1" applyFill="1" applyBorder="1" applyAlignment="1">
      <alignment horizontal="center" vertical="center" readingOrder="1"/>
    </xf>
    <xf numFmtId="166" fontId="35" fillId="0" borderId="37" xfId="1" applyNumberFormat="1" applyFont="1" applyBorder="1" applyAlignment="1">
      <alignment horizontal="center" vertical="center"/>
    </xf>
    <xf numFmtId="0" fontId="35" fillId="5" borderId="51" xfId="0" applyFont="1" applyFill="1" applyBorder="1" applyAlignment="1">
      <alignment horizontal="center" vertical="center"/>
    </xf>
    <xf numFmtId="166" fontId="35" fillId="5" borderId="37" xfId="1" applyNumberFormat="1" applyFont="1" applyFill="1" applyBorder="1" applyAlignment="1">
      <alignment vertical="center"/>
    </xf>
    <xf numFmtId="166" fontId="35" fillId="5" borderId="7" xfId="1" applyNumberFormat="1" applyFont="1" applyFill="1" applyBorder="1" applyAlignment="1">
      <alignment vertical="center" readingOrder="1"/>
    </xf>
    <xf numFmtId="166" fontId="35" fillId="5" borderId="9" xfId="1" applyNumberFormat="1" applyFont="1" applyFill="1" applyBorder="1" applyAlignment="1">
      <alignment vertical="center" readingOrder="1"/>
    </xf>
    <xf numFmtId="9" fontId="35" fillId="5" borderId="7" xfId="1" applyNumberFormat="1" applyFont="1" applyFill="1" applyBorder="1" applyAlignment="1">
      <alignment horizontal="center" vertical="center" readingOrder="1"/>
    </xf>
    <xf numFmtId="166" fontId="35" fillId="5" borderId="91" xfId="1" applyNumberFormat="1" applyFont="1" applyFill="1" applyBorder="1" applyAlignment="1">
      <alignment vertical="center" readingOrder="1"/>
    </xf>
    <xf numFmtId="0" fontId="39" fillId="4" borderId="15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/>
    </xf>
    <xf numFmtId="166" fontId="39" fillId="5" borderId="40" xfId="1" applyNumberFormat="1" applyFont="1" applyFill="1" applyBorder="1" applyAlignment="1">
      <alignment vertical="center"/>
    </xf>
    <xf numFmtId="166" fontId="35" fillId="0" borderId="56" xfId="1" applyNumberFormat="1" applyFont="1" applyBorder="1" applyAlignment="1">
      <alignment horizontal="center" vertical="center" readingOrder="1"/>
    </xf>
    <xf numFmtId="166" fontId="35" fillId="5" borderId="7" xfId="1" applyNumberFormat="1" applyFont="1" applyFill="1" applyBorder="1" applyAlignment="1">
      <alignment horizontal="center" vertical="center" readingOrder="1"/>
    </xf>
    <xf numFmtId="9" fontId="35" fillId="5" borderId="17" xfId="1" applyNumberFormat="1" applyFont="1" applyFill="1" applyBorder="1" applyAlignment="1">
      <alignment horizontal="center" vertical="center" readingOrder="1"/>
    </xf>
    <xf numFmtId="166" fontId="35" fillId="5" borderId="19" xfId="1" applyNumberFormat="1" applyFont="1" applyFill="1" applyBorder="1" applyAlignment="1">
      <alignment horizontal="center" vertical="center" readingOrder="1"/>
    </xf>
    <xf numFmtId="166" fontId="33" fillId="5" borderId="91" xfId="1" applyNumberFormat="1" applyFont="1" applyFill="1" applyBorder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/>
    </xf>
    <xf numFmtId="166" fontId="33" fillId="4" borderId="91" xfId="1" applyNumberFormat="1" applyFont="1" applyFill="1" applyBorder="1" applyAlignment="1">
      <alignment vertical="center"/>
    </xf>
    <xf numFmtId="166" fontId="33" fillId="4" borderId="91" xfId="1" applyNumberFormat="1" applyFont="1" applyFill="1" applyBorder="1" applyAlignment="1">
      <alignment horizontal="center" vertical="center"/>
    </xf>
    <xf numFmtId="166" fontId="33" fillId="5" borderId="91" xfId="1" applyNumberFormat="1" applyFont="1" applyFill="1" applyBorder="1" applyAlignment="1">
      <alignment horizontal="center" vertical="center"/>
    </xf>
    <xf numFmtId="9" fontId="35" fillId="0" borderId="10" xfId="0" applyNumberFormat="1" applyFont="1" applyBorder="1" applyAlignment="1">
      <alignment vertical="center" readingOrder="1"/>
    </xf>
    <xf numFmtId="9" fontId="35" fillId="0" borderId="7" xfId="0" applyNumberFormat="1" applyFont="1" applyBorder="1" applyAlignment="1">
      <alignment vertical="center" readingOrder="1"/>
    </xf>
    <xf numFmtId="166" fontId="35" fillId="0" borderId="7" xfId="1" applyNumberFormat="1" applyFont="1" applyBorder="1" applyAlignment="1">
      <alignment vertical="center" readingOrder="1"/>
    </xf>
    <xf numFmtId="166" fontId="35" fillId="0" borderId="36" xfId="1" applyNumberFormat="1" applyFont="1" applyBorder="1" applyAlignment="1">
      <alignment vertical="center" readingOrder="1"/>
    </xf>
    <xf numFmtId="166" fontId="35" fillId="0" borderId="10" xfId="1" applyNumberFormat="1" applyFont="1" applyBorder="1" applyAlignment="1">
      <alignment vertical="center" readingOrder="1"/>
    </xf>
    <xf numFmtId="166" fontId="35" fillId="0" borderId="37" xfId="1" applyNumberFormat="1" applyFont="1" applyBorder="1" applyAlignment="1">
      <alignment vertical="center" readingOrder="1"/>
    </xf>
    <xf numFmtId="166" fontId="35" fillId="5" borderId="7" xfId="1" applyNumberFormat="1" applyFont="1" applyFill="1" applyBorder="1" applyAlignment="1">
      <alignment horizontal="center" vertical="center"/>
    </xf>
    <xf numFmtId="166" fontId="4" fillId="4" borderId="47" xfId="0" applyNumberFormat="1" applyFont="1" applyFill="1" applyBorder="1" applyAlignment="1">
      <alignment vertical="center"/>
    </xf>
    <xf numFmtId="166" fontId="35" fillId="5" borderId="10" xfId="0" applyNumberFormat="1" applyFont="1" applyFill="1" applyBorder="1" applyAlignment="1">
      <alignment horizontal="center" vertical="center"/>
    </xf>
    <xf numFmtId="166" fontId="35" fillId="5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 readingOrder="1"/>
    </xf>
    <xf numFmtId="0" fontId="39" fillId="0" borderId="12" xfId="0" applyFont="1" applyBorder="1" applyAlignment="1">
      <alignment horizontal="center" vertical="center" readingOrder="1"/>
    </xf>
    <xf numFmtId="0" fontId="39" fillId="0" borderId="16" xfId="0" applyFont="1" applyBorder="1" applyAlignment="1">
      <alignment horizontal="center" vertical="center" readingOrder="1"/>
    </xf>
    <xf numFmtId="9" fontId="35" fillId="0" borderId="10" xfId="0" applyNumberFormat="1" applyFont="1" applyBorder="1" applyAlignment="1">
      <alignment horizontal="center" vertical="center" readingOrder="1"/>
    </xf>
    <xf numFmtId="9" fontId="35" fillId="0" borderId="7" xfId="0" applyNumberFormat="1" applyFont="1" applyBorder="1" applyAlignment="1">
      <alignment horizontal="center" vertical="center" readingOrder="1"/>
    </xf>
    <xf numFmtId="0" fontId="45" fillId="0" borderId="0" xfId="0" applyFont="1" applyAlignment="1">
      <alignment vertical="center"/>
    </xf>
    <xf numFmtId="166" fontId="35" fillId="5" borderId="7" xfId="1" applyNumberFormat="1" applyFont="1" applyFill="1" applyBorder="1" applyAlignment="1">
      <alignment horizontal="center" vertical="center" readingOrder="1"/>
    </xf>
    <xf numFmtId="166" fontId="35" fillId="5" borderId="91" xfId="1" applyNumberFormat="1" applyFont="1" applyFill="1" applyBorder="1" applyAlignment="1">
      <alignment horizontal="center" vertical="center" readingOrder="1"/>
    </xf>
    <xf numFmtId="166" fontId="35" fillId="5" borderId="9" xfId="1" applyNumberFormat="1" applyFont="1" applyFill="1" applyBorder="1" applyAlignment="1">
      <alignment horizontal="center" vertical="center" readingOrder="1"/>
    </xf>
    <xf numFmtId="49" fontId="35" fillId="5" borderId="37" xfId="1" applyNumberFormat="1" applyFont="1" applyFill="1" applyBorder="1" applyAlignment="1">
      <alignment horizontal="center" vertical="center" readingOrder="1"/>
    </xf>
    <xf numFmtId="49" fontId="35" fillId="5" borderId="7" xfId="1" applyNumberFormat="1" applyFont="1" applyFill="1" applyBorder="1" applyAlignment="1">
      <alignment horizontal="center" vertical="center" readingOrder="1"/>
    </xf>
    <xf numFmtId="49" fontId="35" fillId="5" borderId="12" xfId="1" applyNumberFormat="1" applyFont="1" applyFill="1" applyBorder="1" applyAlignment="1">
      <alignment horizontal="center" vertical="center" readingOrder="1"/>
    </xf>
    <xf numFmtId="49" fontId="35" fillId="5" borderId="91" xfId="1" applyNumberFormat="1" applyFont="1" applyFill="1" applyBorder="1" applyAlignment="1">
      <alignment horizontal="center" vertical="center" readingOrder="1"/>
    </xf>
    <xf numFmtId="0" fontId="35" fillId="5" borderId="37" xfId="1" applyNumberFormat="1" applyFont="1" applyFill="1" applyBorder="1" applyAlignment="1">
      <alignment horizontal="center" vertical="center" readingOrder="1"/>
    </xf>
    <xf numFmtId="0" fontId="35" fillId="5" borderId="7" xfId="1" applyNumberFormat="1" applyFont="1" applyFill="1" applyBorder="1" applyAlignment="1">
      <alignment horizontal="center" vertical="center" readingOrder="1"/>
    </xf>
    <xf numFmtId="0" fontId="35" fillId="5" borderId="91" xfId="1" applyNumberFormat="1" applyFont="1" applyFill="1" applyBorder="1" applyAlignment="1">
      <alignment horizontal="center" vertical="center" readingOrder="1"/>
    </xf>
    <xf numFmtId="164" fontId="46" fillId="5" borderId="40" xfId="2" applyFont="1" applyFill="1" applyBorder="1" applyAlignment="1">
      <alignment horizontal="center" vertical="center"/>
    </xf>
    <xf numFmtId="166" fontId="35" fillId="5" borderId="10" xfId="1" applyNumberFormat="1" applyFont="1" applyFill="1" applyBorder="1" applyAlignment="1">
      <alignment horizontal="center" vertical="center"/>
    </xf>
    <xf numFmtId="166" fontId="35" fillId="5" borderId="7" xfId="1" applyNumberFormat="1" applyFont="1" applyFill="1" applyBorder="1" applyAlignment="1">
      <alignment horizontal="center" vertical="center"/>
    </xf>
    <xf numFmtId="167" fontId="35" fillId="5" borderId="36" xfId="1" applyNumberFormat="1" applyFont="1" applyFill="1" applyBorder="1" applyAlignment="1">
      <alignment vertical="center"/>
    </xf>
    <xf numFmtId="168" fontId="35" fillId="5" borderId="10" xfId="1" applyNumberFormat="1" applyFont="1" applyFill="1" applyBorder="1" applyAlignment="1">
      <alignment vertical="center"/>
    </xf>
    <xf numFmtId="166" fontId="35" fillId="5" borderId="38" xfId="1" applyNumberFormat="1" applyFont="1" applyFill="1" applyBorder="1" applyAlignment="1">
      <alignment horizontal="center" vertical="center"/>
    </xf>
    <xf numFmtId="166" fontId="35" fillId="5" borderId="13" xfId="1" applyNumberFormat="1" applyFont="1" applyFill="1" applyBorder="1" applyAlignment="1">
      <alignment horizontal="center" vertical="center"/>
    </xf>
    <xf numFmtId="166" fontId="39" fillId="5" borderId="67" xfId="1" applyNumberFormat="1" applyFont="1" applyFill="1" applyBorder="1" applyAlignment="1">
      <alignment horizontal="center" vertical="center"/>
    </xf>
    <xf numFmtId="166" fontId="39" fillId="5" borderId="48" xfId="1" applyNumberFormat="1" applyFont="1" applyFill="1" applyBorder="1" applyAlignment="1">
      <alignment horizontal="center" vertical="center"/>
    </xf>
    <xf numFmtId="166" fontId="39" fillId="5" borderId="48" xfId="1" applyNumberFormat="1" applyFont="1" applyFill="1" applyBorder="1" applyAlignment="1">
      <alignment vertical="center"/>
    </xf>
    <xf numFmtId="166" fontId="39" fillId="5" borderId="65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7" fillId="4" borderId="83" xfId="0" applyFont="1" applyFill="1" applyBorder="1" applyAlignment="1">
      <alignment horizontal="center" vertical="center"/>
    </xf>
    <xf numFmtId="0" fontId="28" fillId="4" borderId="70" xfId="0" applyFont="1" applyFill="1" applyBorder="1" applyAlignment="1">
      <alignment horizontal="center" vertical="center"/>
    </xf>
    <xf numFmtId="0" fontId="28" fillId="4" borderId="84" xfId="0" applyFont="1" applyFill="1" applyBorder="1" applyAlignment="1">
      <alignment horizontal="center" vertical="center"/>
    </xf>
    <xf numFmtId="0" fontId="28" fillId="4" borderId="78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/>
    </xf>
    <xf numFmtId="0" fontId="28" fillId="4" borderId="7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1" fillId="4" borderId="44" xfId="0" applyFont="1" applyFill="1" applyBorder="1" applyAlignment="1">
      <alignment horizontal="center" readingOrder="2"/>
    </xf>
    <xf numFmtId="0" fontId="41" fillId="4" borderId="88" xfId="0" applyFont="1" applyFill="1" applyBorder="1" applyAlignment="1">
      <alignment horizontal="center" readingOrder="2"/>
    </xf>
    <xf numFmtId="0" fontId="41" fillId="4" borderId="45" xfId="0" applyFont="1" applyFill="1" applyBorder="1" applyAlignment="1">
      <alignment horizontal="center" readingOrder="2"/>
    </xf>
    <xf numFmtId="0" fontId="35" fillId="0" borderId="8" xfId="0" applyFont="1" applyBorder="1" applyAlignment="1">
      <alignment horizontal="center" vertical="center" readingOrder="2"/>
    </xf>
    <xf numFmtId="0" fontId="35" fillId="0" borderId="9" xfId="0" applyFont="1" applyBorder="1" applyAlignment="1">
      <alignment horizontal="center" vertical="center" readingOrder="2"/>
    </xf>
    <xf numFmtId="0" fontId="35" fillId="0" borderId="20" xfId="0" applyFont="1" applyBorder="1" applyAlignment="1">
      <alignment horizontal="center" vertical="center" readingOrder="2"/>
    </xf>
    <xf numFmtId="0" fontId="39" fillId="4" borderId="21" xfId="0" applyFont="1" applyFill="1" applyBorder="1" applyAlignment="1">
      <alignment vertical="center" readingOrder="2"/>
    </xf>
    <xf numFmtId="0" fontId="39" fillId="4" borderId="19" xfId="0" applyFont="1" applyFill="1" applyBorder="1" applyAlignment="1">
      <alignment vertical="center" readingOrder="2"/>
    </xf>
    <xf numFmtId="0" fontId="39" fillId="4" borderId="22" xfId="0" applyFont="1" applyFill="1" applyBorder="1" applyAlignment="1">
      <alignment vertical="center" readingOrder="2"/>
    </xf>
    <xf numFmtId="0" fontId="35" fillId="0" borderId="17" xfId="0" applyFont="1" applyBorder="1" applyAlignment="1">
      <alignment horizontal="right" vertical="center" readingOrder="2"/>
    </xf>
    <xf numFmtId="0" fontId="35" fillId="0" borderId="18" xfId="0" applyFont="1" applyBorder="1" applyAlignment="1">
      <alignment horizontal="right" vertical="center" readingOrder="2"/>
    </xf>
    <xf numFmtId="3" fontId="33" fillId="4" borderId="55" xfId="1" applyNumberFormat="1" applyFont="1" applyFill="1" applyBorder="1" applyAlignment="1">
      <alignment horizontal="center" vertical="center" readingOrder="2"/>
    </xf>
    <xf numFmtId="3" fontId="33" fillId="4" borderId="76" xfId="1" applyNumberFormat="1" applyFont="1" applyFill="1" applyBorder="1" applyAlignment="1">
      <alignment horizontal="center" vertical="center" readingOrder="2"/>
    </xf>
    <xf numFmtId="0" fontId="35" fillId="4" borderId="55" xfId="0" applyFont="1" applyFill="1" applyBorder="1" applyAlignment="1">
      <alignment horizontal="center" vertical="center" readingOrder="2"/>
    </xf>
    <xf numFmtId="0" fontId="35" fillId="4" borderId="76" xfId="0" applyFont="1" applyFill="1" applyBorder="1" applyAlignment="1">
      <alignment horizontal="center" vertical="center" readingOrder="2"/>
    </xf>
    <xf numFmtId="0" fontId="33" fillId="4" borderId="1" xfId="0" applyFont="1" applyFill="1" applyBorder="1" applyAlignment="1">
      <alignment horizontal="center" vertical="center" readingOrder="2"/>
    </xf>
    <xf numFmtId="0" fontId="33" fillId="4" borderId="2" xfId="0" applyFont="1" applyFill="1" applyBorder="1" applyAlignment="1">
      <alignment horizontal="center" vertical="center" readingOrder="2"/>
    </xf>
    <xf numFmtId="0" fontId="33" fillId="4" borderId="3" xfId="0" applyFont="1" applyFill="1" applyBorder="1" applyAlignment="1">
      <alignment horizontal="center" vertical="center" readingOrder="2"/>
    </xf>
    <xf numFmtId="0" fontId="33" fillId="4" borderId="78" xfId="0" applyFont="1" applyFill="1" applyBorder="1" applyAlignment="1">
      <alignment horizontal="center" vertical="center" readingOrder="2"/>
    </xf>
    <xf numFmtId="0" fontId="33" fillId="4" borderId="69" xfId="0" applyFont="1" applyFill="1" applyBorder="1" applyAlignment="1">
      <alignment horizontal="center" vertical="center" readingOrder="2"/>
    </xf>
    <xf numFmtId="0" fontId="33" fillId="4" borderId="77" xfId="0" applyFont="1" applyFill="1" applyBorder="1" applyAlignment="1">
      <alignment horizontal="center" vertical="center" readingOrder="2"/>
    </xf>
    <xf numFmtId="0" fontId="35" fillId="0" borderId="80" xfId="0" applyFont="1" applyBorder="1" applyAlignment="1">
      <alignment horizontal="center" vertical="center" readingOrder="2"/>
    </xf>
    <xf numFmtId="0" fontId="35" fillId="0" borderId="79" xfId="0" applyFont="1" applyBorder="1" applyAlignment="1">
      <alignment horizontal="center" vertical="center" readingOrder="2"/>
    </xf>
    <xf numFmtId="0" fontId="35" fillId="0" borderId="81" xfId="0" applyFont="1" applyBorder="1" applyAlignment="1">
      <alignment horizontal="center" vertical="center" readingOrder="2"/>
    </xf>
    <xf numFmtId="0" fontId="39" fillId="4" borderId="7" xfId="0" applyFont="1" applyFill="1" applyBorder="1" applyAlignment="1">
      <alignment horizontal="right" vertical="center" readingOrder="2"/>
    </xf>
    <xf numFmtId="0" fontId="39" fillId="4" borderId="7" xfId="0" applyFont="1" applyFill="1" applyBorder="1" applyAlignment="1">
      <alignment readingOrder="2"/>
    </xf>
    <xf numFmtId="0" fontId="39" fillId="4" borderId="12" xfId="0" applyFont="1" applyFill="1" applyBorder="1" applyAlignment="1">
      <alignment readingOrder="2"/>
    </xf>
    <xf numFmtId="0" fontId="35" fillId="0" borderId="21" xfId="0" applyFont="1" applyBorder="1" applyAlignment="1">
      <alignment horizontal="center" vertical="center" readingOrder="2"/>
    </xf>
    <xf numFmtId="0" fontId="35" fillId="0" borderId="19" xfId="0" applyFont="1" applyBorder="1" applyAlignment="1">
      <alignment horizontal="center" vertical="center" readingOrder="2"/>
    </xf>
    <xf numFmtId="0" fontId="35" fillId="0" borderId="22" xfId="0" applyFont="1" applyBorder="1" applyAlignment="1">
      <alignment horizontal="center" vertical="center" readingOrder="2"/>
    </xf>
    <xf numFmtId="0" fontId="35" fillId="0" borderId="56" xfId="0" applyFont="1" applyBorder="1" applyAlignment="1">
      <alignment horizontal="center" vertical="center" wrapText="1" readingOrder="2"/>
    </xf>
    <xf numFmtId="0" fontId="35" fillId="0" borderId="32" xfId="0" applyFont="1" applyBorder="1" applyAlignment="1">
      <alignment horizontal="center" vertical="center" readingOrder="2"/>
    </xf>
    <xf numFmtId="0" fontId="35" fillId="0" borderId="62" xfId="0" applyFont="1" applyBorder="1" applyAlignment="1">
      <alignment horizontal="center" vertical="center" readingOrder="2"/>
    </xf>
    <xf numFmtId="0" fontId="35" fillId="0" borderId="44" xfId="0" applyFont="1" applyBorder="1" applyAlignment="1">
      <alignment horizontal="center" vertical="center" readingOrder="2"/>
    </xf>
    <xf numFmtId="0" fontId="35" fillId="0" borderId="88" xfId="0" applyFont="1" applyBorder="1" applyAlignment="1">
      <alignment horizontal="center" vertical="center" readingOrder="2"/>
    </xf>
    <xf numFmtId="0" fontId="35" fillId="0" borderId="45" xfId="0" applyFont="1" applyBorder="1" applyAlignment="1">
      <alignment horizontal="center" vertical="center" readingOrder="2"/>
    </xf>
    <xf numFmtId="3" fontId="39" fillId="0" borderId="0" xfId="1" applyNumberFormat="1" applyFont="1" applyAlignment="1">
      <alignment horizontal="right" vertical="top"/>
    </xf>
    <xf numFmtId="3" fontId="10" fillId="0" borderId="0" xfId="1" applyNumberFormat="1" applyFont="1" applyAlignment="1">
      <alignment horizontal="right" vertical="top"/>
    </xf>
    <xf numFmtId="0" fontId="4" fillId="5" borderId="0" xfId="0" applyFont="1" applyFill="1" applyAlignment="1">
      <alignment horizontal="center" vertical="center" readingOrder="2"/>
    </xf>
    <xf numFmtId="166" fontId="35" fillId="5" borderId="37" xfId="1" applyNumberFormat="1" applyFont="1" applyFill="1" applyBorder="1" applyAlignment="1">
      <alignment horizontal="center" vertical="center" readingOrder="1"/>
    </xf>
    <xf numFmtId="166" fontId="35" fillId="5" borderId="7" xfId="1" applyNumberFormat="1" applyFont="1" applyFill="1" applyBorder="1" applyAlignment="1">
      <alignment horizontal="center" vertical="center" readingOrder="1"/>
    </xf>
    <xf numFmtId="166" fontId="35" fillId="5" borderId="12" xfId="1" applyNumberFormat="1" applyFont="1" applyFill="1" applyBorder="1" applyAlignment="1">
      <alignment horizontal="center" vertical="center" readingOrder="1"/>
    </xf>
    <xf numFmtId="166" fontId="35" fillId="5" borderId="56" xfId="1" applyNumberFormat="1" applyFont="1" applyFill="1" applyBorder="1" applyAlignment="1">
      <alignment horizontal="center" vertical="center" readingOrder="1"/>
    </xf>
    <xf numFmtId="166" fontId="35" fillId="5" borderId="21" xfId="1" applyNumberFormat="1" applyFont="1" applyFill="1" applyBorder="1" applyAlignment="1">
      <alignment horizontal="center" vertical="center" readingOrder="1"/>
    </xf>
    <xf numFmtId="166" fontId="35" fillId="0" borderId="56" xfId="1" applyNumberFormat="1" applyFont="1" applyBorder="1" applyAlignment="1">
      <alignment horizontal="center" vertical="center" readingOrder="1"/>
    </xf>
    <xf numFmtId="166" fontId="35" fillId="0" borderId="21" xfId="1" applyNumberFormat="1" applyFont="1" applyBorder="1" applyAlignment="1">
      <alignment horizontal="center" vertical="center" readingOrder="1"/>
    </xf>
    <xf numFmtId="0" fontId="39" fillId="0" borderId="2" xfId="0" applyFont="1" applyBorder="1" applyAlignment="1">
      <alignment horizontal="right" vertical="center" wrapText="1" readingOrder="2"/>
    </xf>
    <xf numFmtId="0" fontId="39" fillId="0" borderId="2" xfId="0" applyFont="1" applyBorder="1" applyAlignment="1">
      <alignment horizontal="right" vertical="center" readingOrder="2"/>
    </xf>
    <xf numFmtId="166" fontId="35" fillId="5" borderId="91" xfId="1" applyNumberFormat="1" applyFont="1" applyFill="1" applyBorder="1" applyAlignment="1">
      <alignment horizontal="center" vertical="center" readingOrder="1"/>
    </xf>
    <xf numFmtId="0" fontId="39" fillId="0" borderId="44" xfId="0" applyFont="1" applyBorder="1" applyAlignment="1">
      <alignment horizontal="right" vertical="center" readingOrder="1"/>
    </xf>
    <xf numFmtId="0" fontId="4" fillId="0" borderId="88" xfId="0" applyFont="1" applyBorder="1" applyAlignment="1">
      <alignment readingOrder="1"/>
    </xf>
    <xf numFmtId="0" fontId="4" fillId="0" borderId="45" xfId="0" applyFont="1" applyBorder="1" applyAlignment="1">
      <alignment readingOrder="1"/>
    </xf>
    <xf numFmtId="166" fontId="35" fillId="5" borderId="38" xfId="1" applyNumberFormat="1" applyFont="1" applyFill="1" applyBorder="1" applyAlignment="1">
      <alignment horizontal="center" vertical="center" readingOrder="1"/>
    </xf>
    <xf numFmtId="166" fontId="35" fillId="5" borderId="13" xfId="1" applyNumberFormat="1" applyFont="1" applyFill="1" applyBorder="1" applyAlignment="1">
      <alignment horizontal="center" vertical="center" readingOrder="1"/>
    </xf>
    <xf numFmtId="166" fontId="35" fillId="5" borderId="16" xfId="1" applyNumberFormat="1" applyFont="1" applyFill="1" applyBorder="1" applyAlignment="1">
      <alignment horizontal="center" vertical="center" readingOrder="1"/>
    </xf>
    <xf numFmtId="166" fontId="35" fillId="1" borderId="47" xfId="0" applyNumberFormat="1" applyFont="1" applyFill="1" applyBorder="1" applyAlignment="1">
      <alignment horizontal="center" vertical="center" readingOrder="1"/>
    </xf>
    <xf numFmtId="166" fontId="35" fillId="1" borderId="88" xfId="0" applyNumberFormat="1" applyFont="1" applyFill="1" applyBorder="1" applyAlignment="1">
      <alignment horizontal="center" vertical="center" readingOrder="1"/>
    </xf>
    <xf numFmtId="166" fontId="35" fillId="1" borderId="94" xfId="0" applyNumberFormat="1" applyFont="1" applyFill="1" applyBorder="1" applyAlignment="1">
      <alignment horizontal="center" vertical="center" readingOrder="1"/>
    </xf>
    <xf numFmtId="166" fontId="35" fillId="0" borderId="94" xfId="1" applyNumberFormat="1" applyFont="1" applyBorder="1" applyAlignment="1">
      <alignment horizontal="center" vertical="center" readingOrder="1"/>
    </xf>
    <xf numFmtId="166" fontId="35" fillId="0" borderId="44" xfId="1" applyNumberFormat="1" applyFont="1" applyBorder="1" applyAlignment="1">
      <alignment horizontal="center" vertical="center" readingOrder="1"/>
    </xf>
    <xf numFmtId="0" fontId="39" fillId="0" borderId="7" xfId="0" applyFont="1" applyBorder="1" applyAlignment="1">
      <alignment horizontal="center" vertical="center" readingOrder="1"/>
    </xf>
    <xf numFmtId="0" fontId="39" fillId="0" borderId="8" xfId="0" applyFont="1" applyBorder="1" applyAlignment="1">
      <alignment horizontal="center" vertical="center" readingOrder="1"/>
    </xf>
    <xf numFmtId="0" fontId="39" fillId="0" borderId="1" xfId="0" applyFont="1" applyBorder="1" applyAlignment="1">
      <alignment horizontal="center" vertical="center" wrapText="1" readingOrder="1"/>
    </xf>
    <xf numFmtId="0" fontId="39" fillId="0" borderId="3" xfId="0" applyFont="1" applyBorder="1" applyAlignment="1">
      <alignment horizontal="center" vertical="center" wrapText="1" readingOrder="1"/>
    </xf>
    <xf numFmtId="0" fontId="39" fillId="0" borderId="23" xfId="0" applyFont="1" applyBorder="1" applyAlignment="1">
      <alignment horizontal="center" vertical="center" wrapText="1" readingOrder="1"/>
    </xf>
    <xf numFmtId="0" fontId="39" fillId="0" borderId="42" xfId="0" applyFont="1" applyBorder="1" applyAlignment="1">
      <alignment horizontal="center" vertical="center" wrapText="1" readingOrder="1"/>
    </xf>
    <xf numFmtId="0" fontId="39" fillId="5" borderId="7" xfId="0" applyFont="1" applyFill="1" applyBorder="1" applyAlignment="1">
      <alignment horizontal="center" vertical="center" readingOrder="1"/>
    </xf>
    <xf numFmtId="0" fontId="39" fillId="5" borderId="8" xfId="0" applyFont="1" applyFill="1" applyBorder="1" applyAlignment="1">
      <alignment horizontal="center" vertical="center" readingOrder="1"/>
    </xf>
    <xf numFmtId="166" fontId="35" fillId="5" borderId="8" xfId="1" applyNumberFormat="1" applyFont="1" applyFill="1" applyBorder="1" applyAlignment="1">
      <alignment horizontal="center" vertical="center" readingOrder="1"/>
    </xf>
    <xf numFmtId="166" fontId="35" fillId="5" borderId="12" xfId="1" quotePrefix="1" applyNumberFormat="1" applyFont="1" applyFill="1" applyBorder="1" applyAlignment="1">
      <alignment horizontal="center" vertical="center" readingOrder="1"/>
    </xf>
    <xf numFmtId="0" fontId="39" fillId="5" borderId="7" xfId="0" applyFont="1" applyFill="1" applyBorder="1" applyAlignment="1">
      <alignment horizontal="right" vertical="center" wrapText="1" readingOrder="1"/>
    </xf>
    <xf numFmtId="0" fontId="39" fillId="5" borderId="8" xfId="0" applyFont="1" applyFill="1" applyBorder="1" applyAlignment="1">
      <alignment horizontal="right" vertical="center" wrapText="1" readingOrder="1"/>
    </xf>
    <xf numFmtId="0" fontId="39" fillId="5" borderId="55" xfId="0" applyFont="1" applyFill="1" applyBorder="1" applyAlignment="1">
      <alignment horizontal="center" vertical="center"/>
    </xf>
    <xf numFmtId="0" fontId="39" fillId="5" borderId="76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166" fontId="35" fillId="5" borderId="37" xfId="1" applyNumberFormat="1" applyFont="1" applyFill="1" applyBorder="1" applyAlignment="1">
      <alignment horizontal="center" vertical="center"/>
    </xf>
    <xf numFmtId="0" fontId="35" fillId="5" borderId="7" xfId="0" applyFont="1" applyFill="1" applyBorder="1"/>
    <xf numFmtId="0" fontId="35" fillId="5" borderId="12" xfId="0" applyFont="1" applyFill="1" applyBorder="1"/>
    <xf numFmtId="166" fontId="35" fillId="5" borderId="26" xfId="1" applyNumberFormat="1" applyFont="1" applyFill="1" applyBorder="1" applyAlignment="1">
      <alignment horizontal="center" vertical="center"/>
    </xf>
    <xf numFmtId="166" fontId="35" fillId="5" borderId="10" xfId="1" applyNumberFormat="1" applyFont="1" applyFill="1" applyBorder="1" applyAlignment="1">
      <alignment horizontal="center" vertical="center"/>
    </xf>
    <xf numFmtId="166" fontId="35" fillId="5" borderId="9" xfId="1" applyNumberFormat="1" applyFont="1" applyFill="1" applyBorder="1" applyAlignment="1">
      <alignment horizontal="center" vertical="center"/>
    </xf>
    <xf numFmtId="166" fontId="35" fillId="5" borderId="91" xfId="1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 wrapText="1" readingOrder="1"/>
    </xf>
    <xf numFmtId="0" fontId="39" fillId="5" borderId="8" xfId="0" applyFont="1" applyFill="1" applyBorder="1" applyAlignment="1">
      <alignment horizontal="center" vertical="center" wrapText="1" readingOrder="1"/>
    </xf>
    <xf numFmtId="0" fontId="39" fillId="4" borderId="3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39" fillId="4" borderId="42" xfId="0" applyFont="1" applyFill="1" applyBorder="1" applyAlignment="1">
      <alignment horizontal="center" vertical="center"/>
    </xf>
    <xf numFmtId="166" fontId="35" fillId="5" borderId="36" xfId="1" applyNumberFormat="1" applyFont="1" applyFill="1" applyBorder="1" applyAlignment="1">
      <alignment horizontal="center" vertical="center"/>
    </xf>
    <xf numFmtId="166" fontId="35" fillId="5" borderId="11" xfId="1" applyNumberFormat="1" applyFont="1" applyFill="1" applyBorder="1" applyAlignment="1">
      <alignment horizontal="center" vertical="center"/>
    </xf>
    <xf numFmtId="0" fontId="39" fillId="4" borderId="54" xfId="0" applyFont="1" applyFill="1" applyBorder="1" applyAlignment="1">
      <alignment horizontal="center" vertical="center"/>
    </xf>
    <xf numFmtId="0" fontId="39" fillId="4" borderId="58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66" fontId="35" fillId="5" borderId="27" xfId="1" applyNumberFormat="1" applyFont="1" applyFill="1" applyBorder="1" applyAlignment="1">
      <alignment horizontal="center" vertical="center"/>
    </xf>
    <xf numFmtId="166" fontId="35" fillId="5" borderId="20" xfId="1" applyNumberFormat="1" applyFont="1" applyFill="1" applyBorder="1" applyAlignment="1">
      <alignment horizontal="center" vertical="center"/>
    </xf>
    <xf numFmtId="166" fontId="35" fillId="5" borderId="7" xfId="1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6" fontId="35" fillId="5" borderId="49" xfId="1" applyNumberFormat="1" applyFont="1" applyFill="1" applyBorder="1" applyAlignment="1">
      <alignment horizontal="center" vertical="center" readingOrder="1"/>
    </xf>
    <xf numFmtId="166" fontId="35" fillId="5" borderId="17" xfId="1" applyNumberFormat="1" applyFont="1" applyFill="1" applyBorder="1" applyAlignment="1">
      <alignment horizontal="center" vertical="center" readingOrder="1"/>
    </xf>
    <xf numFmtId="0" fontId="39" fillId="5" borderId="8" xfId="0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39" fillId="5" borderId="20" xfId="0" applyFont="1" applyFill="1" applyBorder="1" applyAlignment="1">
      <alignment horizontal="center" vertical="center"/>
    </xf>
    <xf numFmtId="166" fontId="35" fillId="0" borderId="96" xfId="1" applyNumberFormat="1" applyFont="1" applyBorder="1" applyAlignment="1">
      <alignment horizontal="center" vertical="center" readingOrder="1"/>
    </xf>
    <xf numFmtId="166" fontId="35" fillId="0" borderId="31" xfId="1" applyNumberFormat="1" applyFont="1" applyBorder="1" applyAlignment="1">
      <alignment horizontal="center" vertical="center" readingOrder="1"/>
    </xf>
    <xf numFmtId="0" fontId="39" fillId="5" borderId="9" xfId="0" applyFont="1" applyFill="1" applyBorder="1" applyAlignment="1">
      <alignment horizontal="center" vertical="center" wrapText="1" readingOrder="1"/>
    </xf>
    <xf numFmtId="0" fontId="39" fillId="5" borderId="20" xfId="0" applyFont="1" applyFill="1" applyBorder="1" applyAlignment="1">
      <alignment horizontal="center" vertical="center" wrapText="1" readingOrder="1"/>
    </xf>
    <xf numFmtId="166" fontId="35" fillId="5" borderId="27" xfId="1" applyNumberFormat="1" applyFont="1" applyFill="1" applyBorder="1" applyAlignment="1">
      <alignment horizontal="center" vertical="center" readingOrder="1"/>
    </xf>
    <xf numFmtId="166" fontId="35" fillId="5" borderId="9" xfId="1" applyNumberFormat="1" applyFont="1" applyFill="1" applyBorder="1" applyAlignment="1">
      <alignment horizontal="center" vertical="center" readingOrder="1"/>
    </xf>
    <xf numFmtId="166" fontId="35" fillId="5" borderId="20" xfId="1" applyNumberFormat="1" applyFont="1" applyFill="1" applyBorder="1" applyAlignment="1">
      <alignment horizontal="center" vertical="center" readingOrder="1"/>
    </xf>
    <xf numFmtId="9" fontId="35" fillId="5" borderId="49" xfId="1" applyNumberFormat="1" applyFont="1" applyFill="1" applyBorder="1" applyAlignment="1">
      <alignment horizontal="center" vertical="center" readingOrder="1"/>
    </xf>
    <xf numFmtId="9" fontId="35" fillId="5" borderId="48" xfId="1" applyNumberFormat="1" applyFont="1" applyFill="1" applyBorder="1" applyAlignment="1">
      <alignment horizontal="center" vertical="center" readingOrder="1"/>
    </xf>
    <xf numFmtId="9" fontId="35" fillId="5" borderId="17" xfId="1" applyNumberFormat="1" applyFont="1" applyFill="1" applyBorder="1" applyAlignment="1">
      <alignment horizontal="center" vertical="center" readingOrder="1"/>
    </xf>
    <xf numFmtId="166" fontId="35" fillId="5" borderId="90" xfId="1" applyNumberFormat="1" applyFont="1" applyFill="1" applyBorder="1" applyAlignment="1">
      <alignment horizontal="center" vertical="center" readingOrder="1"/>
    </xf>
    <xf numFmtId="166" fontId="35" fillId="5" borderId="65" xfId="1" applyNumberFormat="1" applyFont="1" applyFill="1" applyBorder="1" applyAlignment="1">
      <alignment horizontal="center" vertical="center" readingOrder="1"/>
    </xf>
    <xf numFmtId="166" fontId="35" fillId="5" borderId="35" xfId="1" applyNumberFormat="1" applyFont="1" applyFill="1" applyBorder="1" applyAlignment="1">
      <alignment horizontal="center" vertical="center" readingOrder="1"/>
    </xf>
    <xf numFmtId="0" fontId="39" fillId="0" borderId="7" xfId="0" applyFont="1" applyBorder="1" applyAlignment="1">
      <alignment horizontal="center" vertical="center" wrapText="1" readingOrder="1"/>
    </xf>
    <xf numFmtId="0" fontId="39" fillId="0" borderId="12" xfId="0" applyFont="1" applyBorder="1" applyAlignment="1">
      <alignment horizontal="center" vertical="center" wrapText="1" readingOrder="1"/>
    </xf>
    <xf numFmtId="0" fontId="39" fillId="5" borderId="9" xfId="0" applyFont="1" applyFill="1" applyBorder="1" applyAlignment="1">
      <alignment horizontal="center" vertical="center" readingOrder="1"/>
    </xf>
    <xf numFmtId="0" fontId="39" fillId="5" borderId="20" xfId="0" applyFont="1" applyFill="1" applyBorder="1" applyAlignment="1">
      <alignment horizontal="center" vertical="center" readingOrder="1"/>
    </xf>
    <xf numFmtId="166" fontId="35" fillId="5" borderId="41" xfId="1" applyNumberFormat="1" applyFont="1" applyFill="1" applyBorder="1" applyAlignment="1">
      <alignment horizontal="center" vertical="center" readingOrder="1"/>
    </xf>
    <xf numFmtId="166" fontId="35" fillId="5" borderId="32" xfId="1" applyNumberFormat="1" applyFont="1" applyFill="1" applyBorder="1" applyAlignment="1">
      <alignment horizontal="center" vertical="center" readingOrder="1"/>
    </xf>
    <xf numFmtId="166" fontId="35" fillId="5" borderId="62" xfId="1" applyNumberFormat="1" applyFont="1" applyFill="1" applyBorder="1" applyAlignment="1">
      <alignment horizontal="center" vertical="center" readingOrder="1"/>
    </xf>
    <xf numFmtId="166" fontId="35" fillId="5" borderId="34" xfId="1" applyNumberFormat="1" applyFont="1" applyFill="1" applyBorder="1" applyAlignment="1">
      <alignment horizontal="center" vertical="center" readingOrder="1"/>
    </xf>
    <xf numFmtId="166" fontId="35" fillId="5" borderId="19" xfId="1" applyNumberFormat="1" applyFont="1" applyFill="1" applyBorder="1" applyAlignment="1">
      <alignment horizontal="center" vertical="center" readingOrder="1"/>
    </xf>
    <xf numFmtId="166" fontId="35" fillId="5" borderId="22" xfId="1" applyNumberFormat="1" applyFont="1" applyFill="1" applyBorder="1" applyAlignment="1">
      <alignment horizontal="center" vertical="center" readingOrder="1"/>
    </xf>
    <xf numFmtId="166" fontId="35" fillId="4" borderId="8" xfId="1" applyNumberFormat="1" applyFont="1" applyFill="1" applyBorder="1" applyAlignment="1">
      <alignment horizontal="center" vertical="center" readingOrder="1"/>
    </xf>
    <xf numFmtId="166" fontId="35" fillId="4" borderId="9" xfId="1" applyNumberFormat="1" applyFont="1" applyFill="1" applyBorder="1" applyAlignment="1">
      <alignment horizontal="center" vertical="center" readingOrder="1"/>
    </xf>
    <xf numFmtId="166" fontId="35" fillId="4" borderId="20" xfId="1" applyNumberFormat="1" applyFont="1" applyFill="1" applyBorder="1" applyAlignment="1">
      <alignment horizontal="center" vertical="center" readingOrder="1"/>
    </xf>
    <xf numFmtId="166" fontId="35" fillId="5" borderId="23" xfId="1" applyNumberFormat="1" applyFont="1" applyFill="1" applyBorder="1" applyAlignment="1">
      <alignment horizontal="center" vertical="center" readingOrder="1"/>
    </xf>
    <xf numFmtId="166" fontId="35" fillId="5" borderId="0" xfId="1" applyNumberFormat="1" applyFont="1" applyFill="1" applyAlignment="1">
      <alignment horizontal="center" vertical="center" readingOrder="1"/>
    </xf>
    <xf numFmtId="166" fontId="35" fillId="5" borderId="42" xfId="1" applyNumberFormat="1" applyFont="1" applyFill="1" applyBorder="1" applyAlignment="1">
      <alignment horizontal="center" vertical="center" readingOrder="1"/>
    </xf>
    <xf numFmtId="0" fontId="22" fillId="4" borderId="47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29" fillId="0" borderId="2" xfId="0" applyFont="1" applyBorder="1" applyAlignment="1">
      <alignment horizontal="right" vertical="center"/>
    </xf>
    <xf numFmtId="0" fontId="39" fillId="0" borderId="5" xfId="0" applyFont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0" fillId="0" borderId="5" xfId="0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0" fontId="30" fillId="0" borderId="2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78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7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30" fillId="4" borderId="77" xfId="0" applyFont="1" applyFill="1" applyBorder="1" applyAlignment="1">
      <alignment horizontal="center" vertical="center"/>
    </xf>
    <xf numFmtId="166" fontId="39" fillId="4" borderId="8" xfId="1" applyNumberFormat="1" applyFont="1" applyFill="1" applyBorder="1" applyAlignment="1">
      <alignment horizontal="center" vertical="center"/>
    </xf>
    <xf numFmtId="166" fontId="39" fillId="4" borderId="9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9" fillId="0" borderId="56" xfId="2" applyFont="1" applyBorder="1" applyAlignment="1">
      <alignment horizontal="center" vertical="center"/>
    </xf>
    <xf numFmtId="164" fontId="39" fillId="0" borderId="21" xfId="2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0" borderId="3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6" fontId="4" fillId="0" borderId="43" xfId="1" applyNumberFormat="1" applyFont="1" applyBorder="1" applyAlignment="1">
      <alignment horizontal="center" vertical="center"/>
    </xf>
    <xf numFmtId="166" fontId="4" fillId="0" borderId="46" xfId="1" applyNumberFormat="1" applyFont="1" applyBorder="1" applyAlignment="1">
      <alignment horizontal="center" vertical="center"/>
    </xf>
    <xf numFmtId="166" fontId="4" fillId="0" borderId="66" xfId="1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6" fontId="39" fillId="4" borderId="0" xfId="1" applyNumberFormat="1" applyFont="1" applyFill="1" applyAlignment="1">
      <alignment horizontal="center" vertical="center"/>
    </xf>
    <xf numFmtId="166" fontId="39" fillId="4" borderId="65" xfId="1" applyNumberFormat="1" applyFont="1" applyFill="1" applyBorder="1" applyAlignment="1">
      <alignment horizontal="center" vertical="center"/>
    </xf>
    <xf numFmtId="166" fontId="39" fillId="4" borderId="5" xfId="1" applyNumberFormat="1" applyFont="1" applyFill="1" applyBorder="1" applyAlignment="1">
      <alignment vertical="center"/>
    </xf>
    <xf numFmtId="166" fontId="39" fillId="4" borderId="24" xfId="1" applyNumberFormat="1" applyFont="1" applyFill="1" applyBorder="1" applyAlignment="1">
      <alignment vertical="center"/>
    </xf>
    <xf numFmtId="166" fontId="4" fillId="0" borderId="7" xfId="1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39" fillId="0" borderId="40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166" fontId="39" fillId="4" borderId="0" xfId="1" applyNumberFormat="1" applyFont="1" applyFill="1" applyAlignment="1">
      <alignment vertical="center"/>
    </xf>
    <xf numFmtId="166" fontId="39" fillId="4" borderId="65" xfId="1" applyNumberFormat="1" applyFont="1" applyFill="1" applyBorder="1" applyAlignment="1">
      <alignment vertical="center"/>
    </xf>
    <xf numFmtId="166" fontId="39" fillId="4" borderId="8" xfId="1" applyNumberFormat="1" applyFont="1" applyFill="1" applyBorder="1" applyAlignment="1">
      <alignment vertical="center"/>
    </xf>
    <xf numFmtId="166" fontId="39" fillId="4" borderId="9" xfId="1" applyNumberFormat="1" applyFont="1" applyFill="1" applyBorder="1" applyAlignment="1">
      <alignment vertical="center"/>
    </xf>
    <xf numFmtId="166" fontId="39" fillId="4" borderId="91" xfId="1" applyNumberFormat="1" applyFont="1" applyFill="1" applyBorder="1" applyAlignment="1">
      <alignment vertical="center"/>
    </xf>
    <xf numFmtId="166" fontId="4" fillId="5" borderId="97" xfId="1" applyNumberFormat="1" applyFont="1" applyFill="1" applyBorder="1" applyAlignment="1">
      <alignment horizontal="center" vertical="center"/>
    </xf>
    <xf numFmtId="166" fontId="4" fillId="5" borderId="98" xfId="1" applyNumberFormat="1" applyFont="1" applyFill="1" applyBorder="1" applyAlignment="1">
      <alignment horizontal="center" vertical="center"/>
    </xf>
    <xf numFmtId="166" fontId="4" fillId="5" borderId="99" xfId="1" applyNumberFormat="1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/>
    </xf>
    <xf numFmtId="166" fontId="46" fillId="5" borderId="92" xfId="1" applyNumberFormat="1" applyFont="1" applyFill="1" applyBorder="1" applyAlignment="1">
      <alignment horizontal="center" vertical="center"/>
    </xf>
    <xf numFmtId="166" fontId="46" fillId="5" borderId="63" xfId="1" applyNumberFormat="1" applyFont="1" applyFill="1" applyBorder="1" applyAlignment="1">
      <alignment horizontal="center" vertical="center"/>
    </xf>
    <xf numFmtId="166" fontId="35" fillId="1" borderId="57" xfId="0" applyNumberFormat="1" applyFont="1" applyFill="1" applyBorder="1" applyAlignment="1">
      <alignment horizontal="center" vertical="center"/>
    </xf>
    <xf numFmtId="166" fontId="35" fillId="1" borderId="40" xfId="0" applyNumberFormat="1" applyFont="1" applyFill="1" applyBorder="1" applyAlignment="1">
      <alignment horizontal="center" vertical="center"/>
    </xf>
    <xf numFmtId="164" fontId="39" fillId="0" borderId="31" xfId="2" applyFont="1" applyBorder="1" applyAlignment="1">
      <alignment horizontal="center" vertical="center"/>
    </xf>
    <xf numFmtId="166" fontId="46" fillId="5" borderId="44" xfId="1" applyNumberFormat="1" applyFont="1" applyFill="1" applyBorder="1" applyAlignment="1">
      <alignment horizontal="center" vertical="center"/>
    </xf>
    <xf numFmtId="166" fontId="46" fillId="5" borderId="94" xfId="1" applyNumberFormat="1" applyFont="1" applyFill="1" applyBorder="1" applyAlignment="1">
      <alignment horizontal="center" vertical="center"/>
    </xf>
    <xf numFmtId="164" fontId="39" fillId="0" borderId="14" xfId="2" applyFont="1" applyBorder="1" applyAlignment="1">
      <alignment horizontal="center" vertical="center"/>
    </xf>
    <xf numFmtId="0" fontId="39" fillId="4" borderId="36" xfId="0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horizontal="center" vertical="center"/>
    </xf>
    <xf numFmtId="0" fontId="39" fillId="4" borderId="38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4" borderId="37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0" fontId="39" fillId="4" borderId="12" xfId="0" applyFont="1" applyFill="1" applyBorder="1" applyAlignment="1">
      <alignment horizontal="center" vertical="center"/>
    </xf>
    <xf numFmtId="0" fontId="39" fillId="4" borderId="29" xfId="0" applyFont="1" applyFill="1" applyBorder="1" applyAlignment="1">
      <alignment horizontal="center" vertical="center"/>
    </xf>
    <xf numFmtId="0" fontId="39" fillId="4" borderId="92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166" fontId="39" fillId="4" borderId="10" xfId="1" applyNumberFormat="1" applyFont="1" applyFill="1" applyBorder="1" applyAlignment="1">
      <alignment horizontal="center" vertical="center"/>
    </xf>
    <xf numFmtId="166" fontId="39" fillId="4" borderId="13" xfId="1" applyNumberFormat="1" applyFont="1" applyFill="1" applyBorder="1" applyAlignment="1">
      <alignment horizontal="center" vertical="center"/>
    </xf>
    <xf numFmtId="166" fontId="43" fillId="1" borderId="50" xfId="1" applyNumberFormat="1" applyFont="1" applyFill="1" applyBorder="1" applyAlignment="1">
      <alignment horizontal="center" vertical="center"/>
    </xf>
    <xf numFmtId="166" fontId="35" fillId="0" borderId="50" xfId="0" applyNumberFormat="1" applyFont="1" applyBorder="1" applyAlignment="1">
      <alignment horizontal="right" vertical="center"/>
    </xf>
    <xf numFmtId="166" fontId="35" fillId="0" borderId="89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166" fontId="4" fillId="0" borderId="49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166" fontId="43" fillId="2" borderId="49" xfId="1" applyNumberFormat="1" applyFont="1" applyFill="1" applyBorder="1" applyAlignment="1">
      <alignment horizontal="center" vertical="center"/>
    </xf>
    <xf numFmtId="166" fontId="43" fillId="2" borderId="17" xfId="1" applyNumberFormat="1" applyFont="1" applyFill="1" applyBorder="1" applyAlignment="1">
      <alignment horizontal="center" vertical="center"/>
    </xf>
    <xf numFmtId="1" fontId="43" fillId="2" borderId="49" xfId="1" applyNumberFormat="1" applyFont="1" applyFill="1" applyBorder="1" applyAlignment="1">
      <alignment horizontal="center" vertical="center"/>
    </xf>
    <xf numFmtId="1" fontId="43" fillId="2" borderId="17" xfId="1" applyNumberFormat="1" applyFont="1" applyFill="1" applyBorder="1" applyAlignment="1">
      <alignment horizontal="center" vertical="center"/>
    </xf>
    <xf numFmtId="166" fontId="39" fillId="0" borderId="41" xfId="1" applyNumberFormat="1" applyFont="1" applyBorder="1" applyAlignment="1">
      <alignment vertical="center"/>
    </xf>
    <xf numFmtId="166" fontId="39" fillId="0" borderId="34" xfId="1" applyNumberFormat="1" applyFont="1" applyBorder="1" applyAlignment="1">
      <alignment vertical="center"/>
    </xf>
    <xf numFmtId="0" fontId="35" fillId="0" borderId="9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5" borderId="12" xfId="1" applyNumberFormat="1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167" fontId="35" fillId="5" borderId="7" xfId="1" applyNumberFormat="1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/>
    </xf>
    <xf numFmtId="166" fontId="33" fillId="5" borderId="91" xfId="1" applyNumberFormat="1" applyFont="1" applyFill="1" applyBorder="1" applyAlignment="1">
      <alignment horizontal="center" vertical="center"/>
    </xf>
    <xf numFmtId="166" fontId="35" fillId="4" borderId="37" xfId="1" applyNumberFormat="1" applyFont="1" applyFill="1" applyBorder="1" applyAlignment="1">
      <alignment horizontal="center" vertical="center"/>
    </xf>
    <xf numFmtId="166" fontId="35" fillId="4" borderId="7" xfId="1" applyNumberFormat="1" applyFont="1" applyFill="1" applyBorder="1" applyAlignment="1">
      <alignment horizontal="center" vertical="center"/>
    </xf>
    <xf numFmtId="166" fontId="35" fillId="0" borderId="7" xfId="1" applyNumberFormat="1" applyFont="1" applyBorder="1" applyAlignment="1">
      <alignment horizontal="center" vertical="center"/>
    </xf>
    <xf numFmtId="166" fontId="35" fillId="0" borderId="37" xfId="1" applyNumberFormat="1" applyFont="1" applyBorder="1" applyAlignment="1">
      <alignment horizontal="center" vertical="center"/>
    </xf>
    <xf numFmtId="166" fontId="35" fillId="0" borderId="12" xfId="1" applyNumberFormat="1" applyFont="1" applyBorder="1" applyAlignment="1">
      <alignment horizontal="center" vertical="center"/>
    </xf>
    <xf numFmtId="166" fontId="39" fillId="0" borderId="23" xfId="1" applyNumberFormat="1" applyFont="1" applyBorder="1" applyAlignment="1">
      <alignment vertical="center"/>
    </xf>
    <xf numFmtId="166" fontId="39" fillId="0" borderId="4" xfId="1" applyNumberFormat="1" applyFont="1" applyBorder="1" applyAlignment="1">
      <alignment vertical="center"/>
    </xf>
    <xf numFmtId="0" fontId="35" fillId="4" borderId="10" xfId="0" applyFont="1" applyFill="1" applyBorder="1" applyAlignment="1">
      <alignment horizontal="center" vertical="center" wrapText="1"/>
    </xf>
    <xf numFmtId="0" fontId="35" fillId="4" borderId="49" xfId="0" applyFont="1" applyFill="1" applyBorder="1" applyAlignment="1">
      <alignment horizontal="center" vertical="center" wrapText="1"/>
    </xf>
    <xf numFmtId="0" fontId="39" fillId="4" borderId="49" xfId="0" applyFont="1" applyFill="1" applyBorder="1" applyAlignment="1">
      <alignment horizontal="center" vertical="center"/>
    </xf>
    <xf numFmtId="166" fontId="35" fillId="5" borderId="51" xfId="1" applyNumberFormat="1" applyFont="1" applyFill="1" applyBorder="1" applyAlignment="1">
      <alignment horizontal="center" vertical="center"/>
    </xf>
    <xf numFmtId="166" fontId="35" fillId="5" borderId="17" xfId="1" applyNumberFormat="1" applyFont="1" applyFill="1" applyBorder="1" applyAlignment="1">
      <alignment horizontal="center" vertical="center"/>
    </xf>
    <xf numFmtId="166" fontId="35" fillId="5" borderId="18" xfId="1" applyNumberFormat="1" applyFont="1" applyFill="1" applyBorder="1" applyAlignment="1">
      <alignment horizontal="center" vertical="center"/>
    </xf>
    <xf numFmtId="166" fontId="33" fillId="0" borderId="91" xfId="1" applyNumberFormat="1" applyFont="1" applyBorder="1" applyAlignment="1">
      <alignment horizontal="center" vertical="center"/>
    </xf>
    <xf numFmtId="0" fontId="35" fillId="0" borderId="12" xfId="0" applyFont="1" applyBorder="1"/>
    <xf numFmtId="166" fontId="39" fillId="0" borderId="1" xfId="1" applyNumberFormat="1" applyFont="1" applyBorder="1" applyAlignment="1">
      <alignment horizontal="center" vertical="center"/>
    </xf>
    <xf numFmtId="166" fontId="39" fillId="0" borderId="23" xfId="1" applyNumberFormat="1" applyFont="1" applyBorder="1" applyAlignment="1">
      <alignment horizontal="center" vertical="center"/>
    </xf>
    <xf numFmtId="166" fontId="39" fillId="0" borderId="34" xfId="1" applyNumberFormat="1" applyFont="1" applyBorder="1" applyAlignment="1">
      <alignment horizontal="center" vertical="center"/>
    </xf>
    <xf numFmtId="166" fontId="33" fillId="5" borderId="95" xfId="1" applyNumberFormat="1" applyFont="1" applyFill="1" applyBorder="1" applyAlignment="1">
      <alignment horizontal="center" vertical="center"/>
    </xf>
    <xf numFmtId="166" fontId="33" fillId="5" borderId="65" xfId="1" applyNumberFormat="1" applyFont="1" applyFill="1" applyBorder="1" applyAlignment="1">
      <alignment horizontal="center" vertical="center"/>
    </xf>
    <xf numFmtId="166" fontId="33" fillId="5" borderId="35" xfId="1" applyNumberFormat="1" applyFont="1" applyFill="1" applyBorder="1" applyAlignment="1">
      <alignment horizontal="center" vertical="center"/>
    </xf>
    <xf numFmtId="166" fontId="35" fillId="5" borderId="13" xfId="1" applyNumberFormat="1" applyFont="1" applyFill="1" applyBorder="1" applyAlignment="1">
      <alignment horizontal="center" vertical="center"/>
    </xf>
    <xf numFmtId="0" fontId="35" fillId="5" borderId="16" xfId="0" applyFont="1" applyFill="1" applyBorder="1"/>
    <xf numFmtId="166" fontId="35" fillId="5" borderId="8" xfId="1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6" fontId="39" fillId="5" borderId="1" xfId="1" applyNumberFormat="1" applyFont="1" applyFill="1" applyBorder="1" applyAlignment="1">
      <alignment vertical="center"/>
    </xf>
    <xf numFmtId="166" fontId="39" fillId="5" borderId="34" xfId="1" applyNumberFormat="1" applyFont="1" applyFill="1" applyBorder="1" applyAlignment="1">
      <alignment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 vertical="center"/>
    </xf>
    <xf numFmtId="0" fontId="33" fillId="4" borderId="53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/>
    </xf>
    <xf numFmtId="166" fontId="33" fillId="4" borderId="91" xfId="1" applyNumberFormat="1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5" borderId="91" xfId="0" applyFont="1" applyFill="1" applyBorder="1" applyAlignment="1">
      <alignment horizontal="center" vertical="center" wrapText="1"/>
    </xf>
    <xf numFmtId="0" fontId="43" fillId="5" borderId="7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39" fillId="5" borderId="91" xfId="0" applyFont="1" applyFill="1" applyBorder="1" applyAlignment="1">
      <alignment horizontal="center" vertical="center" wrapText="1"/>
    </xf>
    <xf numFmtId="0" fontId="39" fillId="5" borderId="7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9" fillId="5" borderId="63" xfId="0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right" vertical="center"/>
    </xf>
    <xf numFmtId="0" fontId="35" fillId="5" borderId="35" xfId="0" applyFont="1" applyFill="1" applyBorder="1" applyAlignment="1">
      <alignment horizontal="center" vertical="center"/>
    </xf>
    <xf numFmtId="0" fontId="35" fillId="5" borderId="91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66" fontId="35" fillId="1" borderId="37" xfId="1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12" xfId="0" applyFont="1" applyBorder="1"/>
    <xf numFmtId="166" fontId="35" fillId="4" borderId="12" xfId="1" applyNumberFormat="1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166" fontId="35" fillId="6" borderId="37" xfId="1" applyNumberFormat="1" applyFont="1" applyFill="1" applyBorder="1" applyAlignment="1">
      <alignment horizontal="center" vertical="center"/>
    </xf>
    <xf numFmtId="166" fontId="35" fillId="6" borderId="7" xfId="1" applyNumberFormat="1" applyFont="1" applyFill="1" applyBorder="1" applyAlignment="1">
      <alignment horizontal="center" vertical="center"/>
    </xf>
    <xf numFmtId="166" fontId="35" fillId="6" borderId="12" xfId="1" applyNumberFormat="1" applyFont="1" applyFill="1" applyBorder="1" applyAlignment="1">
      <alignment horizontal="center" vertical="center"/>
    </xf>
    <xf numFmtId="0" fontId="35" fillId="0" borderId="37" xfId="1" applyNumberFormat="1" applyFont="1" applyBorder="1" applyAlignment="1">
      <alignment horizontal="center" vertical="center"/>
    </xf>
    <xf numFmtId="49" fontId="35" fillId="0" borderId="7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39" fillId="0" borderId="20" xfId="0" applyFont="1" applyBorder="1" applyAlignment="1">
      <alignment horizontal="center" vertical="center"/>
    </xf>
    <xf numFmtId="1" fontId="35" fillId="4" borderId="27" xfId="1" applyNumberFormat="1" applyFont="1" applyFill="1" applyBorder="1" applyAlignment="1">
      <alignment horizontal="center" vertical="center"/>
    </xf>
    <xf numFmtId="1" fontId="35" fillId="4" borderId="9" xfId="1" applyNumberFormat="1" applyFont="1" applyFill="1" applyBorder="1" applyAlignment="1">
      <alignment horizontal="center" vertical="center"/>
    </xf>
    <xf numFmtId="1" fontId="35" fillId="4" borderId="20" xfId="1" applyNumberFormat="1" applyFont="1" applyFill="1" applyBorder="1" applyAlignment="1">
      <alignment horizontal="center" vertical="center"/>
    </xf>
    <xf numFmtId="1" fontId="35" fillId="4" borderId="37" xfId="1" applyNumberFormat="1" applyFont="1" applyFill="1" applyBorder="1" applyAlignment="1">
      <alignment horizontal="center" vertical="center"/>
    </xf>
    <xf numFmtId="1" fontId="35" fillId="4" borderId="7" xfId="0" applyNumberFormat="1" applyFont="1" applyFill="1" applyBorder="1"/>
    <xf numFmtId="1" fontId="35" fillId="0" borderId="37" xfId="1" applyNumberFormat="1" applyFont="1" applyBorder="1" applyAlignment="1">
      <alignment horizontal="center" vertical="center"/>
    </xf>
    <xf numFmtId="1" fontId="35" fillId="0" borderId="7" xfId="0" applyNumberFormat="1" applyFont="1" applyBorder="1"/>
    <xf numFmtId="166" fontId="35" fillId="1" borderId="47" xfId="0" applyNumberFormat="1" applyFont="1" applyFill="1" applyBorder="1" applyAlignment="1">
      <alignment horizontal="center" vertical="center"/>
    </xf>
    <xf numFmtId="166" fontId="35" fillId="1" borderId="88" xfId="0" applyNumberFormat="1" applyFont="1" applyFill="1" applyBorder="1" applyAlignment="1">
      <alignment horizontal="center" vertical="center"/>
    </xf>
    <xf numFmtId="166" fontId="35" fillId="1" borderId="45" xfId="0" applyNumberFormat="1" applyFont="1" applyFill="1" applyBorder="1" applyAlignment="1">
      <alignment horizontal="center" vertical="center"/>
    </xf>
    <xf numFmtId="0" fontId="39" fillId="0" borderId="88" xfId="0" applyFont="1" applyBorder="1" applyAlignment="1">
      <alignment horizontal="right" vertical="center"/>
    </xf>
    <xf numFmtId="0" fontId="39" fillId="0" borderId="45" xfId="0" applyFont="1" applyBorder="1" applyAlignment="1">
      <alignment horizontal="right" vertical="center"/>
    </xf>
    <xf numFmtId="0" fontId="10" fillId="0" borderId="37" xfId="0" applyFont="1" applyBorder="1"/>
    <xf numFmtId="166" fontId="35" fillId="3" borderId="52" xfId="1" applyNumberFormat="1" applyFont="1" applyFill="1" applyBorder="1" applyAlignment="1">
      <alignment horizontal="center" vertical="center"/>
    </xf>
    <xf numFmtId="166" fontId="35" fillId="3" borderId="49" xfId="1" applyNumberFormat="1" applyFont="1" applyFill="1" applyBorder="1" applyAlignment="1">
      <alignment horizontal="center" vertical="center"/>
    </xf>
    <xf numFmtId="166" fontId="35" fillId="3" borderId="53" xfId="1" applyNumberFormat="1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 readingOrder="1"/>
    </xf>
    <xf numFmtId="0" fontId="39" fillId="0" borderId="0" xfId="0" applyFont="1" applyAlignment="1">
      <alignment horizontal="center" vertical="center" wrapText="1" readingOrder="1"/>
    </xf>
    <xf numFmtId="0" fontId="35" fillId="0" borderId="0" xfId="0" applyFont="1" applyAlignment="1">
      <alignment horizontal="center" vertical="center" readingOrder="1"/>
    </xf>
    <xf numFmtId="0" fontId="35" fillId="0" borderId="5" xfId="0" applyFont="1" applyBorder="1" applyAlignment="1">
      <alignment horizontal="center" vertical="center" readingOrder="1"/>
    </xf>
    <xf numFmtId="0" fontId="10" fillId="0" borderId="0" xfId="0" applyFont="1" applyAlignment="1">
      <alignment vertical="center" readingOrder="1"/>
    </xf>
    <xf numFmtId="0" fontId="22" fillId="0" borderId="0" xfId="0" applyFont="1" applyAlignment="1">
      <alignment horizontal="center" vertical="center" readingOrder="2"/>
    </xf>
    <xf numFmtId="0" fontId="35" fillId="0" borderId="0" xfId="0" applyFont="1" applyAlignment="1">
      <alignment horizontal="center" vertical="center" readingOrder="2"/>
    </xf>
    <xf numFmtId="0" fontId="35" fillId="0" borderId="5" xfId="0" applyFont="1" applyBorder="1" applyAlignment="1">
      <alignment horizontal="center" vertical="center" readingOrder="2"/>
    </xf>
    <xf numFmtId="0" fontId="39" fillId="0" borderId="55" xfId="0" applyFont="1" applyBorder="1" applyAlignment="1">
      <alignment horizontal="center" vertical="center" readingOrder="2"/>
    </xf>
    <xf numFmtId="0" fontId="37" fillId="0" borderId="59" xfId="0" applyFont="1" applyBorder="1" applyAlignment="1">
      <alignment horizontal="center" vertical="center" readingOrder="2"/>
    </xf>
    <xf numFmtId="0" fontId="39" fillId="0" borderId="0" xfId="0" applyFont="1" applyAlignment="1">
      <alignment vertical="center" wrapText="1" readingOrder="2"/>
    </xf>
    <xf numFmtId="0" fontId="39" fillId="4" borderId="54" xfId="0" applyFont="1" applyFill="1" applyBorder="1" applyAlignment="1">
      <alignment horizontal="center" vertical="center" readingOrder="2"/>
    </xf>
    <xf numFmtId="0" fontId="39" fillId="4" borderId="58" xfId="0" applyFont="1" applyFill="1" applyBorder="1" applyAlignment="1">
      <alignment horizontal="center" vertical="center" readingOrder="2"/>
    </xf>
    <xf numFmtId="0" fontId="39" fillId="4" borderId="36" xfId="0" applyFont="1" applyFill="1" applyBorder="1" applyAlignment="1">
      <alignment horizontal="center" vertical="center" readingOrder="2"/>
    </xf>
    <xf numFmtId="0" fontId="39" fillId="4" borderId="10" xfId="0" applyFont="1" applyFill="1" applyBorder="1" applyAlignment="1">
      <alignment horizontal="center" vertical="center" readingOrder="2"/>
    </xf>
    <xf numFmtId="0" fontId="39" fillId="4" borderId="29" xfId="0" applyFont="1" applyFill="1" applyBorder="1" applyAlignment="1">
      <alignment horizontal="center" vertical="center" readingOrder="2"/>
    </xf>
    <xf numFmtId="0" fontId="39" fillId="4" borderId="11" xfId="0" applyFont="1" applyFill="1" applyBorder="1" applyAlignment="1">
      <alignment horizontal="center" vertical="center" readingOrder="2"/>
    </xf>
    <xf numFmtId="0" fontId="39" fillId="4" borderId="52" xfId="0" applyFont="1" applyFill="1" applyBorder="1" applyAlignment="1">
      <alignment horizontal="center" vertical="center" readingOrder="2"/>
    </xf>
    <xf numFmtId="0" fontId="39" fillId="4" borderId="49" xfId="0" applyFont="1" applyFill="1" applyBorder="1" applyAlignment="1">
      <alignment horizontal="center" vertical="center" readingOrder="2"/>
    </xf>
    <xf numFmtId="0" fontId="39" fillId="4" borderId="56" xfId="0" applyFont="1" applyFill="1" applyBorder="1" applyAlignment="1">
      <alignment horizontal="center" vertical="center" readingOrder="2"/>
    </xf>
    <xf numFmtId="0" fontId="39" fillId="4" borderId="53" xfId="0" applyFont="1" applyFill="1" applyBorder="1" applyAlignment="1">
      <alignment horizontal="center" vertical="center" readingOrder="2"/>
    </xf>
    <xf numFmtId="0" fontId="39" fillId="0" borderId="0" xfId="0" applyFont="1" applyAlignment="1">
      <alignment vertical="top" wrapText="1" readingOrder="2"/>
    </xf>
    <xf numFmtId="0" fontId="39" fillId="0" borderId="50" xfId="0" applyFont="1" applyBorder="1" applyAlignment="1">
      <alignment vertical="center" readingOrder="2"/>
    </xf>
    <xf numFmtId="0" fontId="10" fillId="0" borderId="50" xfId="0" applyFont="1" applyBorder="1" applyAlignment="1">
      <alignment readingOrder="2"/>
    </xf>
    <xf numFmtId="0" fontId="10" fillId="0" borderId="89" xfId="0" applyFont="1" applyBorder="1" applyAlignment="1">
      <alignment readingOrder="2"/>
    </xf>
    <xf numFmtId="0" fontId="39" fillId="0" borderId="29" xfId="0" applyFont="1" applyBorder="1" applyAlignment="1">
      <alignment horizontal="center" vertical="center" readingOrder="2"/>
    </xf>
    <xf numFmtId="0" fontId="39" fillId="0" borderId="30" xfId="0" applyFont="1" applyBorder="1" applyAlignment="1">
      <alignment horizontal="center" vertical="center" readingOrder="2"/>
    </xf>
    <xf numFmtId="0" fontId="39" fillId="0" borderId="61" xfId="0" applyFont="1" applyBorder="1" applyAlignment="1">
      <alignment horizontal="center" vertical="center" readingOrder="2"/>
    </xf>
    <xf numFmtId="0" fontId="39" fillId="0" borderId="8" xfId="0" applyFont="1" applyBorder="1" applyAlignment="1">
      <alignment horizontal="center" vertical="center" readingOrder="2"/>
    </xf>
    <xf numFmtId="0" fontId="39" fillId="0" borderId="9" xfId="0" applyFont="1" applyBorder="1" applyAlignment="1">
      <alignment horizontal="center" vertical="center" readingOrder="2"/>
    </xf>
    <xf numFmtId="0" fontId="39" fillId="0" borderId="20" xfId="0" applyFont="1" applyBorder="1" applyAlignment="1">
      <alignment horizontal="center" vertical="center" readingOrder="2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rightToLeft="1" zoomScale="59" zoomScaleNormal="59" workbookViewId="0">
      <selection sqref="A1:K5"/>
    </sheetView>
  </sheetViews>
  <sheetFormatPr defaultColWidth="9" defaultRowHeight="24"/>
  <cols>
    <col min="1" max="1" width="6.42578125" style="6" customWidth="1"/>
    <col min="2" max="2" width="7.85546875" style="6" customWidth="1"/>
    <col min="3" max="3" width="4" style="6" customWidth="1"/>
    <col min="4" max="5" width="11" style="6" customWidth="1"/>
    <col min="6" max="6" width="15.42578125" style="7" customWidth="1"/>
    <col min="7" max="7" width="6.42578125" style="7" customWidth="1"/>
    <col min="8" max="8" width="6.5703125" style="13" customWidth="1"/>
    <col min="9" max="9" width="33.42578125" style="13" customWidth="1"/>
    <col min="10" max="10" width="21.140625" style="13" customWidth="1"/>
    <col min="11" max="11" width="21.42578125" style="3" customWidth="1"/>
    <col min="12" max="12" width="16.42578125" style="1" customWidth="1"/>
    <col min="13" max="13" width="19" style="1" customWidth="1"/>
    <col min="14" max="14" width="5.5703125" style="1" customWidth="1"/>
    <col min="15" max="15" width="5.42578125" style="1" customWidth="1"/>
    <col min="16" max="16" width="9" style="1"/>
    <col min="17" max="17" width="11.85546875" style="1" customWidth="1"/>
    <col min="18" max="18" width="24.28515625" style="1" customWidth="1"/>
    <col min="19" max="16384" width="9" style="1"/>
  </cols>
  <sheetData>
    <row r="1" spans="1:12" ht="187.5" customHeight="1">
      <c r="A1" s="238" t="s">
        <v>93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2" ht="50.25" customHeight="1" thickBo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</row>
    <row r="3" spans="1:12" ht="165" customHeight="1" thickTop="1">
      <c r="A3" s="244" t="s">
        <v>145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44"/>
    </row>
    <row r="4" spans="1:12" ht="59.25" customHeight="1" thickBo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2" ht="90" customHeight="1" thickTop="1" thickBot="1">
      <c r="A5" s="250" t="s">
        <v>146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2" ht="23.2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2" ht="41.25" customHeight="1">
      <c r="A7" s="16"/>
      <c r="B7" s="16"/>
      <c r="C7" s="16"/>
      <c r="D7" s="16"/>
      <c r="E7" s="16"/>
      <c r="F7" s="16"/>
      <c r="G7" s="16"/>
      <c r="H7" s="17"/>
      <c r="I7" s="18"/>
      <c r="J7" s="19"/>
      <c r="K7" s="19"/>
    </row>
    <row r="8" spans="1:12">
      <c r="I8" s="15"/>
    </row>
  </sheetData>
  <mergeCells count="4">
    <mergeCell ref="A1:K2"/>
    <mergeCell ref="A3:K4"/>
    <mergeCell ref="A5:K5"/>
    <mergeCell ref="A6:K6"/>
  </mergeCells>
  <printOptions horizontalCentered="1"/>
  <pageMargins left="0.23622047244094491" right="0.23622047244094491" top="0.15748031496062992" bottom="0.19685039370078741" header="0.19685039370078741" footer="0.15748031496062992"/>
  <pageSetup paperSize="9" scale="90" orientation="landscape" horizontalDpi="300" verticalDpi="300" r:id="rId1"/>
  <headerFooter>
    <oddFooter>&amp;L&amp;"2  Nazanin,Regular"&amp;12صفحه1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85" zoomScaleNormal="85" workbookViewId="0">
      <selection sqref="A1:I16"/>
    </sheetView>
  </sheetViews>
  <sheetFormatPr defaultRowHeight="15"/>
  <cols>
    <col min="1" max="2" width="28" customWidth="1"/>
    <col min="3" max="3" width="37.42578125" style="14" customWidth="1"/>
    <col min="4" max="4" width="11.28515625" customWidth="1"/>
    <col min="5" max="5" width="7.85546875" customWidth="1"/>
    <col min="6" max="6" width="6.42578125" customWidth="1"/>
    <col min="7" max="7" width="8.140625" customWidth="1"/>
    <col min="8" max="8" width="8.28515625" customWidth="1"/>
    <col min="9" max="9" width="2.5703125" customWidth="1"/>
    <col min="10" max="10" width="6.42578125" customWidth="1"/>
  </cols>
  <sheetData>
    <row r="1" spans="1:15" s="1" customFormat="1" ht="30" customHeight="1">
      <c r="A1" s="254" t="s">
        <v>1</v>
      </c>
      <c r="B1" s="254"/>
      <c r="C1" s="254"/>
      <c r="D1" s="254"/>
      <c r="E1" s="254"/>
      <c r="F1" s="254"/>
      <c r="G1" s="254"/>
      <c r="H1" s="254"/>
      <c r="I1" s="254"/>
    </row>
    <row r="2" spans="1:15" s="1" customFormat="1" ht="30" customHeight="1">
      <c r="A2" s="254" t="s">
        <v>69</v>
      </c>
      <c r="B2" s="254"/>
      <c r="C2" s="254"/>
      <c r="D2" s="254"/>
      <c r="E2" s="254"/>
      <c r="F2" s="254"/>
      <c r="G2" s="254"/>
      <c r="H2" s="254"/>
      <c r="I2" s="254"/>
    </row>
    <row r="3" spans="1:15" s="1" customFormat="1" ht="24.75" customHeight="1" thickBot="1">
      <c r="A3" s="254" t="s">
        <v>147</v>
      </c>
      <c r="B3" s="254"/>
      <c r="C3" s="254"/>
      <c r="D3" s="254"/>
      <c r="E3" s="254"/>
      <c r="F3" s="254"/>
      <c r="G3" s="254"/>
      <c r="H3" s="254"/>
      <c r="I3" s="254"/>
    </row>
    <row r="4" spans="1:15" s="1" customFormat="1" ht="6" customHeight="1">
      <c r="A4" s="268" t="s">
        <v>91</v>
      </c>
      <c r="B4" s="268" t="s">
        <v>149</v>
      </c>
      <c r="C4" s="266" t="s">
        <v>148</v>
      </c>
      <c r="D4" s="268" t="s">
        <v>68</v>
      </c>
      <c r="E4" s="270" t="s">
        <v>0</v>
      </c>
      <c r="F4" s="271"/>
      <c r="G4" s="271"/>
      <c r="H4" s="271"/>
      <c r="I4" s="272"/>
    </row>
    <row r="5" spans="1:15" s="1" customFormat="1" ht="27.75" customHeight="1" thickBot="1">
      <c r="A5" s="269"/>
      <c r="B5" s="269"/>
      <c r="C5" s="267"/>
      <c r="D5" s="269"/>
      <c r="E5" s="273"/>
      <c r="F5" s="274"/>
      <c r="G5" s="274"/>
      <c r="H5" s="274"/>
      <c r="I5" s="275"/>
    </row>
    <row r="6" spans="1:15" s="1" customFormat="1" ht="32.25" customHeight="1" thickTop="1">
      <c r="A6" s="51"/>
      <c r="B6" s="57"/>
      <c r="C6" s="57">
        <f>درآمد!G31</f>
        <v>201560000000</v>
      </c>
      <c r="D6" s="58">
        <v>1</v>
      </c>
      <c r="E6" s="276" t="s">
        <v>67</v>
      </c>
      <c r="F6" s="277"/>
      <c r="G6" s="277"/>
      <c r="H6" s="277"/>
      <c r="I6" s="278"/>
    </row>
    <row r="7" spans="1:15" s="1" customFormat="1" ht="20.25" customHeight="1">
      <c r="A7" s="171"/>
      <c r="B7" s="172"/>
      <c r="C7" s="52"/>
      <c r="D7" s="59"/>
      <c r="E7" s="279" t="s">
        <v>76</v>
      </c>
      <c r="F7" s="280"/>
      <c r="G7" s="280"/>
      <c r="H7" s="280"/>
      <c r="I7" s="281"/>
      <c r="J7" s="2"/>
      <c r="K7" s="2"/>
      <c r="L7" s="2"/>
      <c r="M7" s="2"/>
      <c r="N7" s="3"/>
      <c r="O7" s="3"/>
    </row>
    <row r="8" spans="1:15" s="1" customFormat="1" ht="33" customHeight="1">
      <c r="A8" s="53"/>
      <c r="B8" s="60"/>
      <c r="C8" s="60">
        <f>'هزینه عملیاتی'!A9</f>
        <v>93609370182.199997</v>
      </c>
      <c r="D8" s="61">
        <v>2</v>
      </c>
      <c r="E8" s="282" t="s">
        <v>24</v>
      </c>
      <c r="F8" s="283"/>
      <c r="G8" s="283"/>
      <c r="H8" s="283"/>
      <c r="I8" s="284"/>
    </row>
    <row r="9" spans="1:15" s="1" customFormat="1" ht="32.25" customHeight="1">
      <c r="A9" s="54"/>
      <c r="B9" s="62"/>
      <c r="C9" s="62">
        <f>C6-C8</f>
        <v>107950629817.8</v>
      </c>
      <c r="D9" s="63"/>
      <c r="E9" s="258" t="s">
        <v>25</v>
      </c>
      <c r="F9" s="259"/>
      <c r="G9" s="259"/>
      <c r="H9" s="259"/>
      <c r="I9" s="260"/>
    </row>
    <row r="10" spans="1:15" s="1" customFormat="1" ht="22.5" customHeight="1">
      <c r="A10" s="171"/>
      <c r="B10" s="172"/>
      <c r="C10" s="55"/>
      <c r="D10" s="64"/>
      <c r="E10" s="261" t="s">
        <v>77</v>
      </c>
      <c r="F10" s="262"/>
      <c r="G10" s="262"/>
      <c r="H10" s="262"/>
      <c r="I10" s="263"/>
    </row>
    <row r="11" spans="1:15" s="1" customFormat="1" ht="32.25" customHeight="1">
      <c r="A11" s="53"/>
      <c r="B11" s="60"/>
      <c r="C11" s="60">
        <f>'هزینه مالی'!G37</f>
        <v>60912200000</v>
      </c>
      <c r="D11" s="61">
        <v>3</v>
      </c>
      <c r="E11" s="264" t="s">
        <v>26</v>
      </c>
      <c r="F11" s="264"/>
      <c r="G11" s="264"/>
      <c r="H11" s="264"/>
      <c r="I11" s="265"/>
    </row>
    <row r="12" spans="1:15" s="1" customFormat="1" ht="88.5" customHeight="1" thickBot="1">
      <c r="A12" s="54"/>
      <c r="B12" s="98"/>
      <c r="C12" s="98">
        <f>'غیر عملیاتی'!A9</f>
        <v>33100000000</v>
      </c>
      <c r="D12" s="99">
        <v>4</v>
      </c>
      <c r="E12" s="285" t="s">
        <v>71</v>
      </c>
      <c r="F12" s="286"/>
      <c r="G12" s="286"/>
      <c r="H12" s="286"/>
      <c r="I12" s="287"/>
    </row>
    <row r="13" spans="1:15" s="1" customFormat="1" ht="34.5" customHeight="1" thickBot="1">
      <c r="A13" s="100"/>
      <c r="B13" s="101">
        <f>B9-B11+B12</f>
        <v>0</v>
      </c>
      <c r="C13" s="101">
        <f>C9-C11+C12</f>
        <v>80138429817.800003</v>
      </c>
      <c r="D13" s="102"/>
      <c r="E13" s="255" t="s">
        <v>94</v>
      </c>
      <c r="F13" s="256"/>
      <c r="G13" s="256"/>
      <c r="H13" s="256"/>
      <c r="I13" s="257"/>
    </row>
    <row r="14" spans="1:15" s="1" customFormat="1" ht="13.5" customHeight="1" thickBot="1">
      <c r="A14" s="293"/>
      <c r="B14" s="293"/>
      <c r="C14" s="293"/>
      <c r="D14" s="293"/>
      <c r="E14" s="293"/>
      <c r="F14" s="293"/>
      <c r="G14" s="293"/>
      <c r="H14" s="293"/>
      <c r="I14" s="293"/>
    </row>
    <row r="15" spans="1:15" ht="31.5" customHeight="1" thickBot="1">
      <c r="A15" s="174"/>
      <c r="B15" s="175"/>
      <c r="C15" s="175">
        <f>'مخارج سرمایه ای'!B10</f>
        <v>133600000000</v>
      </c>
      <c r="D15" s="176">
        <v>5</v>
      </c>
      <c r="E15" s="288" t="s">
        <v>61</v>
      </c>
      <c r="F15" s="289"/>
      <c r="G15" s="289"/>
      <c r="H15" s="289"/>
      <c r="I15" s="290"/>
    </row>
    <row r="16" spans="1:15" ht="21">
      <c r="A16" s="20"/>
      <c r="B16" s="20"/>
      <c r="C16" s="291" t="s">
        <v>70</v>
      </c>
      <c r="D16" s="292"/>
      <c r="E16" s="292"/>
      <c r="F16" s="292"/>
      <c r="G16" s="292"/>
      <c r="H16" s="292"/>
      <c r="I16" s="292"/>
    </row>
  </sheetData>
  <mergeCells count="19">
    <mergeCell ref="E15:I15"/>
    <mergeCell ref="C16:I16"/>
    <mergeCell ref="A4:A5"/>
    <mergeCell ref="A14:I14"/>
    <mergeCell ref="A1:I1"/>
    <mergeCell ref="A2:I2"/>
    <mergeCell ref="A3:I3"/>
    <mergeCell ref="E13:I13"/>
    <mergeCell ref="E9:I9"/>
    <mergeCell ref="E10:I10"/>
    <mergeCell ref="E11:I11"/>
    <mergeCell ref="C4:C5"/>
    <mergeCell ref="D4:D5"/>
    <mergeCell ref="E4:I5"/>
    <mergeCell ref="E6:I6"/>
    <mergeCell ref="E7:I7"/>
    <mergeCell ref="E8:I8"/>
    <mergeCell ref="E12:I12"/>
    <mergeCell ref="B4:B5"/>
  </mergeCells>
  <printOptions horizontalCentered="1"/>
  <pageMargins left="0" right="0" top="0.11811023622047245" bottom="0" header="0.31496062992125984" footer="0.31496062992125984"/>
  <pageSetup paperSize="9" scale="95" orientation="landscape" horizontalDpi="300" verticalDpi="300" r:id="rId1"/>
  <headerFooter>
    <oddFooter>&amp;L&amp;"2  Nazanin,Regular"&amp;12صفحه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13" zoomScale="70" zoomScaleNormal="70" workbookViewId="0">
      <selection activeCell="F35" sqref="F35"/>
    </sheetView>
  </sheetViews>
  <sheetFormatPr defaultRowHeight="15"/>
  <cols>
    <col min="1" max="1" width="19.140625" customWidth="1"/>
    <col min="2" max="2" width="8.42578125" customWidth="1"/>
    <col min="3" max="3" width="6.140625" customWidth="1"/>
    <col min="4" max="4" width="7.85546875" customWidth="1"/>
    <col min="5" max="5" width="14" customWidth="1"/>
    <col min="6" max="6" width="13.7109375" customWidth="1"/>
    <col min="7" max="7" width="21.42578125" customWidth="1"/>
    <col min="8" max="8" width="1.7109375" hidden="1" customWidth="1"/>
    <col min="9" max="9" width="12.85546875" style="9" customWidth="1"/>
    <col min="10" max="10" width="7.5703125" customWidth="1"/>
    <col min="11" max="11" width="23.28515625" customWidth="1"/>
    <col min="12" max="12" width="9.42578125" customWidth="1"/>
    <col min="13" max="13" width="27.42578125" customWidth="1"/>
    <col min="14" max="14" width="9.7109375" customWidth="1"/>
    <col min="20" max="20" width="15.42578125" bestFit="1" customWidth="1"/>
  </cols>
  <sheetData>
    <row r="1" spans="1:13" ht="35.25" customHeight="1" thickBot="1">
      <c r="A1" s="341" t="s">
        <v>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2"/>
      <c r="M1" s="65" t="s">
        <v>58</v>
      </c>
    </row>
    <row r="2" spans="1:13" ht="33.75" customHeight="1" thickBot="1">
      <c r="A2" s="343" t="s">
        <v>151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66"/>
    </row>
    <row r="3" spans="1:13" s="11" customFormat="1" ht="22.5" customHeight="1">
      <c r="A3" s="327" t="s">
        <v>72</v>
      </c>
      <c r="B3" s="329" t="s">
        <v>47</v>
      </c>
      <c r="C3" s="330"/>
      <c r="D3" s="330"/>
      <c r="E3" s="330"/>
      <c r="F3" s="330"/>
      <c r="G3" s="352" t="s">
        <v>150</v>
      </c>
      <c r="H3" s="67"/>
      <c r="I3" s="329" t="s">
        <v>0</v>
      </c>
      <c r="J3" s="330"/>
      <c r="K3" s="330"/>
      <c r="L3" s="330"/>
      <c r="M3" s="346"/>
    </row>
    <row r="4" spans="1:13" ht="18.75" customHeight="1" thickBot="1">
      <c r="A4" s="328"/>
      <c r="B4" s="331" t="s">
        <v>12</v>
      </c>
      <c r="C4" s="332"/>
      <c r="D4" s="333"/>
      <c r="E4" s="332" t="s">
        <v>11</v>
      </c>
      <c r="F4" s="332"/>
      <c r="G4" s="353"/>
      <c r="H4" s="68"/>
      <c r="I4" s="347"/>
      <c r="J4" s="348"/>
      <c r="K4" s="348"/>
      <c r="L4" s="348"/>
      <c r="M4" s="349"/>
    </row>
    <row r="5" spans="1:13" ht="23.25" customHeight="1" thickTop="1">
      <c r="A5" s="111"/>
      <c r="B5" s="350">
        <v>600</v>
      </c>
      <c r="C5" s="338"/>
      <c r="D5" s="351"/>
      <c r="E5" s="337">
        <v>800000</v>
      </c>
      <c r="F5" s="338"/>
      <c r="G5" s="209">
        <f>E5*B5</f>
        <v>480000000</v>
      </c>
      <c r="H5" s="210">
        <f>SUM(G5)</f>
        <v>480000000</v>
      </c>
      <c r="I5" s="365" t="s">
        <v>62</v>
      </c>
      <c r="J5" s="365"/>
      <c r="K5" s="366"/>
      <c r="L5" s="359" t="s">
        <v>37</v>
      </c>
      <c r="M5" s="360"/>
    </row>
    <row r="6" spans="1:13" ht="23.25" customHeight="1">
      <c r="A6" s="112"/>
      <c r="B6" s="356">
        <v>5000</v>
      </c>
      <c r="C6" s="339"/>
      <c r="D6" s="357"/>
      <c r="E6" s="339">
        <v>1200000</v>
      </c>
      <c r="F6" s="340"/>
      <c r="G6" s="358">
        <f>B6*E6</f>
        <v>6000000000</v>
      </c>
      <c r="H6" s="358"/>
      <c r="I6" s="355" t="s">
        <v>122</v>
      </c>
      <c r="J6" s="367"/>
      <c r="K6" s="367"/>
      <c r="L6" s="361"/>
      <c r="M6" s="362"/>
    </row>
    <row r="7" spans="1:13" ht="23.25" customHeight="1">
      <c r="A7" s="112"/>
      <c r="B7" s="334">
        <v>3200</v>
      </c>
      <c r="C7" s="335"/>
      <c r="D7" s="336"/>
      <c r="E7" s="340">
        <v>800000</v>
      </c>
      <c r="F7" s="358"/>
      <c r="G7" s="358">
        <f>B7*E7</f>
        <v>2560000000</v>
      </c>
      <c r="H7" s="358"/>
      <c r="I7" s="354" t="s">
        <v>6</v>
      </c>
      <c r="J7" s="354"/>
      <c r="K7" s="355"/>
      <c r="L7" s="361"/>
      <c r="M7" s="362"/>
    </row>
    <row r="8" spans="1:13" ht="24" customHeight="1" thickBot="1">
      <c r="A8" s="112"/>
      <c r="B8" s="334">
        <v>700</v>
      </c>
      <c r="C8" s="335"/>
      <c r="D8" s="336"/>
      <c r="E8" s="340">
        <v>800000</v>
      </c>
      <c r="F8" s="358"/>
      <c r="G8" s="358">
        <f>B8*E8</f>
        <v>560000000</v>
      </c>
      <c r="H8" s="358"/>
      <c r="I8" s="354" t="s">
        <v>33</v>
      </c>
      <c r="J8" s="354"/>
      <c r="K8" s="355"/>
      <c r="L8" s="363"/>
      <c r="M8" s="364"/>
    </row>
    <row r="9" spans="1:13" ht="24" customHeight="1">
      <c r="A9" s="111"/>
      <c r="B9" s="356">
        <v>100</v>
      </c>
      <c r="C9" s="339"/>
      <c r="D9" s="357"/>
      <c r="E9" s="339">
        <v>10000000</v>
      </c>
      <c r="F9" s="340"/>
      <c r="G9" s="207">
        <f>E9*B9</f>
        <v>1000000000</v>
      </c>
      <c r="H9" s="207">
        <f>SUM(G9)</f>
        <v>1000000000</v>
      </c>
      <c r="I9" s="370" t="s">
        <v>124</v>
      </c>
      <c r="J9" s="371"/>
      <c r="K9" s="372"/>
      <c r="L9" s="319" t="s">
        <v>65</v>
      </c>
      <c r="M9" s="320"/>
    </row>
    <row r="10" spans="1:13" ht="24" customHeight="1">
      <c r="A10" s="111"/>
      <c r="B10" s="356">
        <v>30</v>
      </c>
      <c r="C10" s="339"/>
      <c r="D10" s="357"/>
      <c r="E10" s="339">
        <v>10000000</v>
      </c>
      <c r="F10" s="340"/>
      <c r="G10" s="207">
        <f>E10*B10</f>
        <v>300000000</v>
      </c>
      <c r="H10" s="207">
        <f>SUM(G10)</f>
        <v>300000000</v>
      </c>
      <c r="I10" s="370" t="s">
        <v>125</v>
      </c>
      <c r="J10" s="371"/>
      <c r="K10" s="372"/>
      <c r="L10" s="319"/>
      <c r="M10" s="320"/>
    </row>
    <row r="11" spans="1:13" ht="27.75" customHeight="1">
      <c r="A11" s="113"/>
      <c r="B11" s="294">
        <v>30</v>
      </c>
      <c r="C11" s="295"/>
      <c r="D11" s="296"/>
      <c r="E11" s="303">
        <v>5000000</v>
      </c>
      <c r="F11" s="295"/>
      <c r="G11" s="295">
        <f>B11*E11</f>
        <v>150000000</v>
      </c>
      <c r="H11" s="295"/>
      <c r="I11" s="386" t="s">
        <v>126</v>
      </c>
      <c r="J11" s="386"/>
      <c r="K11" s="387"/>
      <c r="L11" s="319"/>
      <c r="M11" s="320"/>
    </row>
    <row r="12" spans="1:13" ht="29.25" customHeight="1" thickBot="1">
      <c r="A12" s="114"/>
      <c r="B12" s="294">
        <v>10</v>
      </c>
      <c r="C12" s="295"/>
      <c r="D12" s="296"/>
      <c r="E12" s="303">
        <v>2000000</v>
      </c>
      <c r="F12" s="295"/>
      <c r="G12" s="295">
        <f>B12*E12</f>
        <v>20000000</v>
      </c>
      <c r="H12" s="295"/>
      <c r="I12" s="386" t="s">
        <v>123</v>
      </c>
      <c r="J12" s="386"/>
      <c r="K12" s="387"/>
      <c r="L12" s="319"/>
      <c r="M12" s="320"/>
    </row>
    <row r="13" spans="1:13" ht="19.5" customHeight="1" thickTop="1" thickBot="1">
      <c r="A13" s="145"/>
      <c r="B13" s="377" t="s">
        <v>14</v>
      </c>
      <c r="C13" s="378"/>
      <c r="D13" s="379"/>
      <c r="E13" s="218" t="s">
        <v>11</v>
      </c>
      <c r="F13" s="217" t="s">
        <v>15</v>
      </c>
      <c r="G13" s="396"/>
      <c r="H13" s="397"/>
      <c r="I13" s="397"/>
      <c r="J13" s="397"/>
      <c r="K13" s="398"/>
      <c r="L13" s="317" t="s">
        <v>54</v>
      </c>
      <c r="M13" s="318"/>
    </row>
    <row r="14" spans="1:13" ht="19.5" customHeight="1" thickTop="1">
      <c r="A14" s="373"/>
      <c r="B14" s="390">
        <v>1500000</v>
      </c>
      <c r="C14" s="391"/>
      <c r="D14" s="392"/>
      <c r="E14" s="383">
        <v>1200000</v>
      </c>
      <c r="F14" s="380">
        <v>0.05</v>
      </c>
      <c r="G14" s="180">
        <f>B14*E14*5/100*45/100</f>
        <v>40500000000</v>
      </c>
      <c r="H14" s="180"/>
      <c r="I14" s="345" t="s">
        <v>129</v>
      </c>
      <c r="J14" s="375"/>
      <c r="K14" s="376"/>
      <c r="L14" s="319"/>
      <c r="M14" s="320"/>
    </row>
    <row r="15" spans="1:13" ht="12" customHeight="1">
      <c r="A15" s="374"/>
      <c r="B15" s="399"/>
      <c r="C15" s="400"/>
      <c r="D15" s="401"/>
      <c r="E15" s="384"/>
      <c r="F15" s="381"/>
      <c r="G15" s="368">
        <v>0</v>
      </c>
      <c r="H15" s="184">
        <f>SUM(G15)</f>
        <v>0</v>
      </c>
      <c r="I15" s="321" t="s">
        <v>130</v>
      </c>
      <c r="J15" s="321"/>
      <c r="K15" s="322"/>
      <c r="L15" s="319"/>
      <c r="M15" s="320"/>
    </row>
    <row r="16" spans="1:13" ht="13.5" customHeight="1">
      <c r="A16" s="300"/>
      <c r="B16" s="393"/>
      <c r="C16" s="394"/>
      <c r="D16" s="395"/>
      <c r="E16" s="385"/>
      <c r="F16" s="382"/>
      <c r="G16" s="369"/>
      <c r="H16" s="184"/>
      <c r="I16" s="321"/>
      <c r="J16" s="321"/>
      <c r="K16" s="322"/>
      <c r="L16" s="319"/>
      <c r="M16" s="320"/>
    </row>
    <row r="17" spans="1:20" ht="25.5" customHeight="1">
      <c r="A17" s="115"/>
      <c r="B17" s="390">
        <v>700000</v>
      </c>
      <c r="C17" s="391"/>
      <c r="D17" s="392"/>
      <c r="E17" s="383">
        <v>600000</v>
      </c>
      <c r="F17" s="380">
        <v>0.05</v>
      </c>
      <c r="G17" s="295">
        <f>B17*E17*F17*45/100</f>
        <v>9450000000</v>
      </c>
      <c r="H17" s="295"/>
      <c r="I17" s="345" t="s">
        <v>131</v>
      </c>
      <c r="J17" s="375"/>
      <c r="K17" s="376"/>
      <c r="L17" s="319"/>
      <c r="M17" s="320"/>
    </row>
    <row r="18" spans="1:20" ht="25.5" customHeight="1">
      <c r="A18" s="143"/>
      <c r="B18" s="393"/>
      <c r="C18" s="394"/>
      <c r="D18" s="395"/>
      <c r="E18" s="385"/>
      <c r="F18" s="382"/>
      <c r="G18" s="180">
        <v>0</v>
      </c>
      <c r="H18" s="180"/>
      <c r="I18" s="322" t="s">
        <v>132</v>
      </c>
      <c r="J18" s="388"/>
      <c r="K18" s="389"/>
      <c r="L18" s="319"/>
      <c r="M18" s="320"/>
    </row>
    <row r="19" spans="1:20" ht="25.5" customHeight="1">
      <c r="A19" s="192"/>
      <c r="B19" s="377">
        <v>300000</v>
      </c>
      <c r="C19" s="378"/>
      <c r="D19" s="379"/>
      <c r="E19" s="195">
        <v>25000</v>
      </c>
      <c r="F19" s="194">
        <v>0</v>
      </c>
      <c r="G19" s="193">
        <f>E19*B19</f>
        <v>7500000000</v>
      </c>
      <c r="H19" s="193"/>
      <c r="I19" s="322" t="s">
        <v>144</v>
      </c>
      <c r="J19" s="388"/>
      <c r="K19" s="389"/>
      <c r="L19" s="319"/>
      <c r="M19" s="320"/>
    </row>
    <row r="20" spans="1:20" ht="16.5" customHeight="1">
      <c r="A20" s="299"/>
      <c r="B20" s="294" t="s">
        <v>21</v>
      </c>
      <c r="C20" s="295"/>
      <c r="D20" s="296"/>
      <c r="E20" s="185" t="s">
        <v>11</v>
      </c>
      <c r="F20" s="184" t="s">
        <v>15</v>
      </c>
      <c r="G20" s="295">
        <f>B21*E21*F21</f>
        <v>1225000000</v>
      </c>
      <c r="H20" s="295"/>
      <c r="I20" s="321" t="s">
        <v>78</v>
      </c>
      <c r="J20" s="321"/>
      <c r="K20" s="322"/>
      <c r="L20" s="319"/>
      <c r="M20" s="320"/>
    </row>
    <row r="21" spans="1:20" ht="30" customHeight="1">
      <c r="A21" s="300"/>
      <c r="B21" s="294">
        <v>700</v>
      </c>
      <c r="C21" s="295"/>
      <c r="D21" s="323"/>
      <c r="E21" s="184">
        <v>35000000</v>
      </c>
      <c r="F21" s="186">
        <v>0.05</v>
      </c>
      <c r="G21" s="295"/>
      <c r="H21" s="295"/>
      <c r="I21" s="321"/>
      <c r="J21" s="321"/>
      <c r="K21" s="322"/>
      <c r="L21" s="319"/>
      <c r="M21" s="320"/>
    </row>
    <row r="22" spans="1:20" ht="13.5" customHeight="1">
      <c r="A22" s="299"/>
      <c r="B22" s="220" t="s">
        <v>16</v>
      </c>
      <c r="C22" s="221" t="s">
        <v>17</v>
      </c>
      <c r="D22" s="222" t="s">
        <v>18</v>
      </c>
      <c r="E22" s="223" t="s">
        <v>19</v>
      </c>
      <c r="F22" s="217" t="s">
        <v>13</v>
      </c>
      <c r="G22" s="295">
        <f>B23*D23*E23*F23</f>
        <v>8640000000</v>
      </c>
      <c r="H22" s="184">
        <f>SUM(G22)</f>
        <v>8640000000</v>
      </c>
      <c r="I22" s="344" t="s">
        <v>92</v>
      </c>
      <c r="J22" s="344"/>
      <c r="K22" s="345"/>
      <c r="L22" s="319"/>
      <c r="M22" s="320"/>
    </row>
    <row r="23" spans="1:20" ht="20.25" customHeight="1">
      <c r="A23" s="300"/>
      <c r="B23" s="224">
        <v>12</v>
      </c>
      <c r="C23" s="225">
        <v>2.5</v>
      </c>
      <c r="D23" s="222">
        <v>12</v>
      </c>
      <c r="E23" s="226">
        <v>30</v>
      </c>
      <c r="F23" s="217">
        <v>2000000</v>
      </c>
      <c r="G23" s="295"/>
      <c r="H23" s="184"/>
      <c r="I23" s="344"/>
      <c r="J23" s="344"/>
      <c r="K23" s="345"/>
      <c r="L23" s="319"/>
      <c r="M23" s="320"/>
    </row>
    <row r="24" spans="1:20" ht="14.25" customHeight="1">
      <c r="A24" s="297"/>
      <c r="B24" s="294" t="s">
        <v>20</v>
      </c>
      <c r="C24" s="295"/>
      <c r="D24" s="296"/>
      <c r="E24" s="219" t="s">
        <v>11</v>
      </c>
      <c r="F24" s="217" t="s">
        <v>15</v>
      </c>
      <c r="G24" s="295">
        <f>B25*E25*F25</f>
        <v>4500000000</v>
      </c>
      <c r="H24" s="295"/>
      <c r="I24" s="344" t="s">
        <v>45</v>
      </c>
      <c r="J24" s="344"/>
      <c r="K24" s="345"/>
      <c r="L24" s="319"/>
      <c r="M24" s="320"/>
    </row>
    <row r="25" spans="1:20" ht="23.25" customHeight="1">
      <c r="A25" s="298"/>
      <c r="B25" s="294">
        <v>30000</v>
      </c>
      <c r="C25" s="295"/>
      <c r="D25" s="296"/>
      <c r="E25" s="187">
        <v>3000000</v>
      </c>
      <c r="F25" s="186">
        <v>0.05</v>
      </c>
      <c r="G25" s="295"/>
      <c r="H25" s="295"/>
      <c r="I25" s="344"/>
      <c r="J25" s="344"/>
      <c r="K25" s="345"/>
      <c r="L25" s="319"/>
      <c r="M25" s="320"/>
    </row>
    <row r="26" spans="1:20" ht="14.25" customHeight="1">
      <c r="A26" s="299"/>
      <c r="B26" s="294" t="s">
        <v>14</v>
      </c>
      <c r="C26" s="295"/>
      <c r="D26" s="324"/>
      <c r="E26" s="185" t="s">
        <v>11</v>
      </c>
      <c r="F26" s="184" t="s">
        <v>15</v>
      </c>
      <c r="G26" s="295">
        <f>B27*E27*F27</f>
        <v>550000000</v>
      </c>
      <c r="H26" s="184">
        <f>SUM(G26)</f>
        <v>550000000</v>
      </c>
      <c r="I26" s="325" t="s">
        <v>79</v>
      </c>
      <c r="J26" s="325"/>
      <c r="K26" s="326"/>
      <c r="L26" s="319"/>
      <c r="M26" s="320"/>
    </row>
    <row r="27" spans="1:20" ht="21.75" customHeight="1">
      <c r="A27" s="300"/>
      <c r="B27" s="294">
        <v>500000</v>
      </c>
      <c r="C27" s="295"/>
      <c r="D27" s="323"/>
      <c r="E27" s="184">
        <v>22000</v>
      </c>
      <c r="F27" s="186">
        <v>0.05</v>
      </c>
      <c r="G27" s="295"/>
      <c r="H27" s="184"/>
      <c r="I27" s="325"/>
      <c r="J27" s="325"/>
      <c r="K27" s="326"/>
      <c r="L27" s="319"/>
      <c r="M27" s="320"/>
      <c r="P27" t="s">
        <v>111</v>
      </c>
    </row>
    <row r="28" spans="1:20" ht="17.25" customHeight="1">
      <c r="A28" s="299"/>
      <c r="B28" s="294" t="s">
        <v>42</v>
      </c>
      <c r="C28" s="295"/>
      <c r="D28" s="296"/>
      <c r="E28" s="303" t="s">
        <v>11</v>
      </c>
      <c r="F28" s="295"/>
      <c r="G28" s="295">
        <f>B29*E29</f>
        <v>84375000000</v>
      </c>
      <c r="H28" s="295"/>
      <c r="I28" s="315" t="s">
        <v>80</v>
      </c>
      <c r="J28" s="315"/>
      <c r="K28" s="316"/>
      <c r="L28" s="319"/>
      <c r="M28" s="320"/>
    </row>
    <row r="29" spans="1:20" ht="21.75" customHeight="1">
      <c r="A29" s="300"/>
      <c r="B29" s="294">
        <v>750000</v>
      </c>
      <c r="C29" s="295"/>
      <c r="D29" s="296"/>
      <c r="E29" s="303">
        <v>112500</v>
      </c>
      <c r="F29" s="295"/>
      <c r="G29" s="295"/>
      <c r="H29" s="295"/>
      <c r="I29" s="315"/>
      <c r="J29" s="315"/>
      <c r="K29" s="316"/>
      <c r="L29" s="319"/>
      <c r="M29" s="320"/>
    </row>
    <row r="30" spans="1:20" ht="24.75" customHeight="1" thickBot="1">
      <c r="A30" s="114"/>
      <c r="B30" s="307">
        <v>450000</v>
      </c>
      <c r="C30" s="308"/>
      <c r="D30" s="309"/>
      <c r="E30" s="303">
        <v>75000</v>
      </c>
      <c r="F30" s="295"/>
      <c r="G30" s="295">
        <f>B30*E30</f>
        <v>33750000000</v>
      </c>
      <c r="H30" s="295"/>
      <c r="I30" s="315" t="s">
        <v>81</v>
      </c>
      <c r="J30" s="315"/>
      <c r="K30" s="316"/>
      <c r="L30" s="319"/>
      <c r="M30" s="320"/>
    </row>
    <row r="31" spans="1:20" ht="36" customHeight="1" thickTop="1" thickBot="1">
      <c r="A31" s="116"/>
      <c r="B31" s="310"/>
      <c r="C31" s="311"/>
      <c r="D31" s="311"/>
      <c r="E31" s="311"/>
      <c r="F31" s="312"/>
      <c r="G31" s="313">
        <f>SUM(G5:G30)</f>
        <v>201560000000</v>
      </c>
      <c r="H31" s="314"/>
      <c r="I31" s="304" t="s">
        <v>27</v>
      </c>
      <c r="J31" s="305"/>
      <c r="K31" s="305"/>
      <c r="L31" s="305"/>
      <c r="M31" s="306"/>
    </row>
    <row r="32" spans="1:20" ht="43.5" customHeight="1">
      <c r="A32" s="301" t="s">
        <v>86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T32" s="121"/>
    </row>
  </sheetData>
  <mergeCells count="90">
    <mergeCell ref="B8:D8"/>
    <mergeCell ref="E17:E18"/>
    <mergeCell ref="B17:D18"/>
    <mergeCell ref="G13:K13"/>
    <mergeCell ref="E8:F8"/>
    <mergeCell ref="B11:D11"/>
    <mergeCell ref="E11:F11"/>
    <mergeCell ref="E10:F10"/>
    <mergeCell ref="B10:D10"/>
    <mergeCell ref="G8:H8"/>
    <mergeCell ref="E9:F9"/>
    <mergeCell ref="B9:D9"/>
    <mergeCell ref="B14:D16"/>
    <mergeCell ref="G17:H17"/>
    <mergeCell ref="I18:K18"/>
    <mergeCell ref="A20:A21"/>
    <mergeCell ref="F17:F18"/>
    <mergeCell ref="I17:K17"/>
    <mergeCell ref="I19:K19"/>
    <mergeCell ref="B19:D19"/>
    <mergeCell ref="B20:D20"/>
    <mergeCell ref="I20:K21"/>
    <mergeCell ref="L9:M12"/>
    <mergeCell ref="G11:H11"/>
    <mergeCell ref="I10:K10"/>
    <mergeCell ref="I11:K11"/>
    <mergeCell ref="I12:K12"/>
    <mergeCell ref="I6:K6"/>
    <mergeCell ref="A22:A23"/>
    <mergeCell ref="B12:D12"/>
    <mergeCell ref="E12:F12"/>
    <mergeCell ref="G20:H21"/>
    <mergeCell ref="B21:D21"/>
    <mergeCell ref="G15:G16"/>
    <mergeCell ref="G12:H12"/>
    <mergeCell ref="E7:F7"/>
    <mergeCell ref="G7:H7"/>
    <mergeCell ref="I9:K9"/>
    <mergeCell ref="A14:A16"/>
    <mergeCell ref="I14:K14"/>
    <mergeCell ref="B13:D13"/>
    <mergeCell ref="F14:F16"/>
    <mergeCell ref="E14:E16"/>
    <mergeCell ref="A1:L1"/>
    <mergeCell ref="A2:L2"/>
    <mergeCell ref="G24:H25"/>
    <mergeCell ref="B25:D25"/>
    <mergeCell ref="I22:K23"/>
    <mergeCell ref="I24:K25"/>
    <mergeCell ref="G22:G23"/>
    <mergeCell ref="I3:M4"/>
    <mergeCell ref="B5:D5"/>
    <mergeCell ref="G3:G4"/>
    <mergeCell ref="I8:K8"/>
    <mergeCell ref="B6:D6"/>
    <mergeCell ref="I7:K7"/>
    <mergeCell ref="G6:H6"/>
    <mergeCell ref="L5:M8"/>
    <mergeCell ref="I5:K5"/>
    <mergeCell ref="A3:A4"/>
    <mergeCell ref="B3:F3"/>
    <mergeCell ref="B4:D4"/>
    <mergeCell ref="E4:F4"/>
    <mergeCell ref="B7:D7"/>
    <mergeCell ref="E5:F5"/>
    <mergeCell ref="E6:F6"/>
    <mergeCell ref="B27:D27"/>
    <mergeCell ref="B26:D26"/>
    <mergeCell ref="E28:F28"/>
    <mergeCell ref="I28:K29"/>
    <mergeCell ref="G28:H29"/>
    <mergeCell ref="G26:G27"/>
    <mergeCell ref="I26:K27"/>
    <mergeCell ref="B28:D28"/>
    <mergeCell ref="B24:D24"/>
    <mergeCell ref="A24:A25"/>
    <mergeCell ref="A26:A27"/>
    <mergeCell ref="A32:M32"/>
    <mergeCell ref="E29:F29"/>
    <mergeCell ref="I31:M31"/>
    <mergeCell ref="B30:D30"/>
    <mergeCell ref="E30:F30"/>
    <mergeCell ref="G30:H30"/>
    <mergeCell ref="B31:F31"/>
    <mergeCell ref="G31:H31"/>
    <mergeCell ref="I30:K30"/>
    <mergeCell ref="A28:A29"/>
    <mergeCell ref="L13:M30"/>
    <mergeCell ref="I15:K16"/>
    <mergeCell ref="B29:D29"/>
  </mergeCells>
  <printOptions horizontalCentered="1"/>
  <pageMargins left="0.27559055118110237" right="0.27559055118110237" top="0.19685039370078741" bottom="0.15748031496062992" header="0.19685039370078741" footer="0.15748031496062992"/>
  <pageSetup paperSize="9" scale="69" orientation="landscape" r:id="rId1"/>
  <headerFooter>
    <oddFooter>&amp;L&amp;"2  Nazanin,Regular"&amp;12صفحه3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90" zoomScaleNormal="90" workbookViewId="0">
      <selection activeCell="F1" sqref="A1:G10"/>
    </sheetView>
  </sheetViews>
  <sheetFormatPr defaultRowHeight="15"/>
  <cols>
    <col min="1" max="1" width="37.42578125" customWidth="1"/>
    <col min="2" max="2" width="10.28515625" customWidth="1"/>
    <col min="5" max="5" width="15.28515625" customWidth="1"/>
    <col min="6" max="6" width="7.28515625" customWidth="1"/>
    <col min="7" max="7" width="4.7109375" customWidth="1"/>
  </cols>
  <sheetData>
    <row r="1" spans="1:7" s="5" customFormat="1" ht="22.5" customHeight="1" thickBot="1">
      <c r="A1" s="29"/>
      <c r="B1" s="29"/>
      <c r="C1" s="29"/>
      <c r="D1" s="30"/>
      <c r="E1" s="30"/>
      <c r="F1" s="402" t="s">
        <v>5</v>
      </c>
      <c r="G1" s="403"/>
    </row>
    <row r="2" spans="1:7" s="8" customFormat="1" ht="31.5" customHeight="1">
      <c r="A2" s="341" t="s">
        <v>1</v>
      </c>
      <c r="B2" s="341"/>
      <c r="C2" s="341"/>
      <c r="D2" s="341"/>
      <c r="E2" s="341"/>
      <c r="F2" s="341"/>
      <c r="G2" s="341"/>
    </row>
    <row r="3" spans="1:7" s="8" customFormat="1" ht="28.5" customHeight="1">
      <c r="A3" s="341" t="s">
        <v>64</v>
      </c>
      <c r="B3" s="341"/>
      <c r="C3" s="341"/>
      <c r="D3" s="341"/>
      <c r="E3" s="341"/>
      <c r="F3" s="341"/>
      <c r="G3" s="341"/>
    </row>
    <row r="4" spans="1:7" s="8" customFormat="1" ht="27.75" customHeight="1" thickBot="1">
      <c r="A4" s="406" t="s">
        <v>152</v>
      </c>
      <c r="B4" s="343"/>
      <c r="C4" s="343"/>
      <c r="D4" s="343"/>
      <c r="E4" s="343"/>
      <c r="F4" s="343"/>
      <c r="G4" s="343"/>
    </row>
    <row r="5" spans="1:7" s="1" customFormat="1" ht="0.75" customHeight="1">
      <c r="A5" s="416" t="s">
        <v>8</v>
      </c>
      <c r="B5" s="418" t="s">
        <v>7</v>
      </c>
      <c r="C5" s="418" t="s">
        <v>0</v>
      </c>
      <c r="D5" s="420"/>
      <c r="E5" s="420"/>
      <c r="F5" s="420"/>
      <c r="G5" s="421"/>
    </row>
    <row r="6" spans="1:7" s="1" customFormat="1" ht="24.75" customHeight="1" thickBot="1">
      <c r="A6" s="417"/>
      <c r="B6" s="419"/>
      <c r="C6" s="419"/>
      <c r="D6" s="422"/>
      <c r="E6" s="422"/>
      <c r="F6" s="422"/>
      <c r="G6" s="423"/>
    </row>
    <row r="7" spans="1:7" s="1" customFormat="1" ht="42" customHeight="1" thickTop="1">
      <c r="A7" s="169">
        <f>حقوق!E29</f>
        <v>82674170182.199997</v>
      </c>
      <c r="B7" s="31" t="s">
        <v>39</v>
      </c>
      <c r="C7" s="410" t="s">
        <v>29</v>
      </c>
      <c r="D7" s="411"/>
      <c r="E7" s="411"/>
      <c r="F7" s="411"/>
      <c r="G7" s="412"/>
    </row>
    <row r="8" spans="1:7" s="1" customFormat="1" ht="42" customHeight="1" thickBot="1">
      <c r="A8" s="170">
        <f>'هزینه اداری'!D22</f>
        <v>10935200000</v>
      </c>
      <c r="B8" s="43" t="s">
        <v>40</v>
      </c>
      <c r="C8" s="413" t="s">
        <v>48</v>
      </c>
      <c r="D8" s="414"/>
      <c r="E8" s="414"/>
      <c r="F8" s="414"/>
      <c r="G8" s="415"/>
    </row>
    <row r="9" spans="1:7" s="1" customFormat="1" ht="42" customHeight="1" thickTop="1" thickBot="1">
      <c r="A9" s="32">
        <f>SUM(A7:A8)</f>
        <v>93609370182.199997</v>
      </c>
      <c r="B9" s="42"/>
      <c r="C9" s="407" t="s">
        <v>28</v>
      </c>
      <c r="D9" s="408"/>
      <c r="E9" s="408"/>
      <c r="F9" s="408"/>
      <c r="G9" s="409"/>
    </row>
    <row r="10" spans="1:7" ht="63" customHeight="1">
      <c r="A10" s="404" t="s">
        <v>87</v>
      </c>
      <c r="B10" s="405"/>
      <c r="C10" s="405"/>
      <c r="D10" s="405"/>
      <c r="E10" s="405"/>
      <c r="F10" s="405"/>
      <c r="G10" s="405"/>
    </row>
  </sheetData>
  <mergeCells count="11">
    <mergeCell ref="F1:G1"/>
    <mergeCell ref="A10:G10"/>
    <mergeCell ref="A2:G2"/>
    <mergeCell ref="A3:G3"/>
    <mergeCell ref="A4:G4"/>
    <mergeCell ref="C9:G9"/>
    <mergeCell ref="C7:G7"/>
    <mergeCell ref="C8:G8"/>
    <mergeCell ref="A5:A6"/>
    <mergeCell ref="B5:B6"/>
    <mergeCell ref="C5:G6"/>
  </mergeCells>
  <printOptions horizontalCentered="1"/>
  <pageMargins left="0.70866141732283472" right="0.70866141732283472" top="1.2598425196850394" bottom="0.31496062992125984" header="1.4173228346456694" footer="0.23622047244094491"/>
  <pageSetup paperSize="9" orientation="landscape" r:id="rId1"/>
  <headerFooter>
    <oddFooter>&amp;L&amp;"2  Nazanin,Regular"&amp;12صفحه4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3" zoomScale="90" zoomScaleNormal="90" workbookViewId="0">
      <selection activeCell="G1" sqref="A1:H32"/>
    </sheetView>
  </sheetViews>
  <sheetFormatPr defaultRowHeight="15"/>
  <cols>
    <col min="1" max="1" width="10.28515625" customWidth="1"/>
    <col min="2" max="2" width="10.140625" customWidth="1"/>
    <col min="3" max="3" width="15.5703125" customWidth="1"/>
    <col min="4" max="4" width="13.85546875" customWidth="1"/>
    <col min="5" max="5" width="19" customWidth="1"/>
    <col min="6" max="6" width="7.42578125" customWidth="1"/>
    <col min="7" max="7" width="5.85546875" customWidth="1"/>
    <col min="8" max="8" width="12" customWidth="1"/>
    <col min="9" max="9" width="12.5703125" customWidth="1"/>
    <col min="10" max="10" width="18.5703125" customWidth="1"/>
    <col min="11" max="11" width="16.7109375" bestFit="1" customWidth="1"/>
    <col min="12" max="12" width="17.28515625" customWidth="1"/>
  </cols>
  <sheetData>
    <row r="1" spans="1:12" s="1" customFormat="1" ht="19.5" customHeight="1" thickBot="1">
      <c r="A1" s="29"/>
      <c r="B1" s="29"/>
      <c r="C1" s="29"/>
      <c r="D1" s="29"/>
      <c r="E1" s="29"/>
      <c r="F1" s="30"/>
      <c r="G1" s="402" t="s">
        <v>59</v>
      </c>
      <c r="H1" s="403"/>
    </row>
    <row r="2" spans="1:12" s="8" customFormat="1" ht="21.75" customHeight="1">
      <c r="A2" s="341" t="s">
        <v>1</v>
      </c>
      <c r="B2" s="341"/>
      <c r="C2" s="341"/>
      <c r="D2" s="341"/>
      <c r="E2" s="341"/>
      <c r="F2" s="341"/>
      <c r="G2" s="341"/>
      <c r="H2" s="341"/>
    </row>
    <row r="3" spans="1:12" s="8" customFormat="1" ht="24" customHeight="1">
      <c r="A3" s="341" t="s">
        <v>112</v>
      </c>
      <c r="B3" s="341"/>
      <c r="C3" s="341"/>
      <c r="D3" s="341"/>
      <c r="E3" s="341"/>
      <c r="F3" s="341"/>
      <c r="G3" s="341"/>
      <c r="H3" s="341"/>
    </row>
    <row r="4" spans="1:12" s="8" customFormat="1" ht="22.5" customHeight="1" thickBot="1">
      <c r="A4" s="341" t="s">
        <v>153</v>
      </c>
      <c r="B4" s="341"/>
      <c r="C4" s="341"/>
      <c r="D4" s="341"/>
      <c r="E4" s="341"/>
      <c r="F4" s="341"/>
      <c r="G4" s="341"/>
      <c r="H4" s="341"/>
    </row>
    <row r="5" spans="1:12" s="12" customFormat="1" ht="20.25" customHeight="1">
      <c r="A5" s="468" t="s">
        <v>154</v>
      </c>
      <c r="B5" s="469"/>
      <c r="C5" s="469"/>
      <c r="D5" s="469"/>
      <c r="E5" s="476" t="s">
        <v>148</v>
      </c>
      <c r="F5" s="468" t="s">
        <v>0</v>
      </c>
      <c r="G5" s="469"/>
      <c r="H5" s="472"/>
    </row>
    <row r="6" spans="1:12" s="12" customFormat="1" ht="11.25" customHeight="1" thickBot="1">
      <c r="A6" s="470"/>
      <c r="B6" s="471"/>
      <c r="C6" s="471"/>
      <c r="D6" s="471"/>
      <c r="E6" s="477"/>
      <c r="F6" s="473"/>
      <c r="G6" s="474"/>
      <c r="H6" s="475"/>
    </row>
    <row r="7" spans="1:12" s="1" customFormat="1" ht="15.75" customHeight="1">
      <c r="A7" s="91" t="s">
        <v>21</v>
      </c>
      <c r="B7" s="92" t="s">
        <v>18</v>
      </c>
      <c r="C7" s="435" t="s">
        <v>13</v>
      </c>
      <c r="D7" s="436"/>
      <c r="E7" s="467">
        <f>A8*B8*C8</f>
        <v>35699854740</v>
      </c>
      <c r="F7" s="478" t="s">
        <v>73</v>
      </c>
      <c r="G7" s="479"/>
      <c r="H7" s="480"/>
      <c r="I7" s="426"/>
    </row>
    <row r="8" spans="1:12" s="1" customFormat="1" ht="27.75" customHeight="1" thickBot="1">
      <c r="A8" s="83">
        <v>55</v>
      </c>
      <c r="B8" s="84">
        <v>12</v>
      </c>
      <c r="C8" s="437">
        <v>54090689</v>
      </c>
      <c r="D8" s="438"/>
      <c r="E8" s="428"/>
      <c r="F8" s="478"/>
      <c r="G8" s="479"/>
      <c r="H8" s="480"/>
      <c r="I8" s="426"/>
      <c r="J8" s="126"/>
    </row>
    <row r="9" spans="1:12" s="1" customFormat="1" ht="15.75" customHeight="1">
      <c r="A9" s="85" t="s">
        <v>21</v>
      </c>
      <c r="B9" s="77" t="s">
        <v>18</v>
      </c>
      <c r="C9" s="77" t="s">
        <v>22</v>
      </c>
      <c r="D9" s="86" t="s">
        <v>13</v>
      </c>
      <c r="E9" s="464">
        <f>A10*B10*C10*D10</f>
        <v>16896000000</v>
      </c>
      <c r="F9" s="430" t="s">
        <v>32</v>
      </c>
      <c r="G9" s="354"/>
      <c r="H9" s="431"/>
      <c r="J9" s="136"/>
      <c r="L9" s="127"/>
    </row>
    <row r="10" spans="1:12" s="1" customFormat="1" ht="17.25" customHeight="1" thickBot="1">
      <c r="A10" s="234">
        <v>55</v>
      </c>
      <c r="B10" s="235">
        <v>12</v>
      </c>
      <c r="C10" s="236">
        <v>80</v>
      </c>
      <c r="D10" s="237">
        <v>320000</v>
      </c>
      <c r="E10" s="428"/>
      <c r="F10" s="430"/>
      <c r="G10" s="354"/>
      <c r="H10" s="431"/>
    </row>
    <row r="11" spans="1:12" s="1" customFormat="1" ht="13.5" customHeight="1">
      <c r="A11" s="85" t="s">
        <v>21</v>
      </c>
      <c r="B11" s="77" t="s">
        <v>18</v>
      </c>
      <c r="C11" s="77" t="s">
        <v>13</v>
      </c>
      <c r="D11" s="86" t="s">
        <v>23</v>
      </c>
      <c r="E11" s="427">
        <f>A12*B12*C12*D12</f>
        <v>10519170948</v>
      </c>
      <c r="F11" s="430" t="s">
        <v>49</v>
      </c>
      <c r="G11" s="354"/>
      <c r="H11" s="431"/>
    </row>
    <row r="12" spans="1:12" s="1" customFormat="1" ht="20.25" customHeight="1" thickBot="1">
      <c r="A12" s="88">
        <v>55</v>
      </c>
      <c r="B12" s="89">
        <v>12</v>
      </c>
      <c r="C12" s="89">
        <f>(C10*D10)+C8</f>
        <v>79690689</v>
      </c>
      <c r="D12" s="90">
        <v>0.2</v>
      </c>
      <c r="E12" s="428"/>
      <c r="F12" s="430"/>
      <c r="G12" s="354"/>
      <c r="H12" s="431"/>
    </row>
    <row r="13" spans="1:12" s="1" customFormat="1" ht="15" customHeight="1">
      <c r="A13" s="85" t="s">
        <v>21</v>
      </c>
      <c r="B13" s="77" t="s">
        <v>18</v>
      </c>
      <c r="C13" s="77" t="s">
        <v>13</v>
      </c>
      <c r="D13" s="86" t="s">
        <v>23</v>
      </c>
      <c r="E13" s="427">
        <f>A14*B14*C14*D14</f>
        <v>1577875642.2</v>
      </c>
      <c r="F13" s="430" t="s">
        <v>74</v>
      </c>
      <c r="G13" s="354"/>
      <c r="H13" s="431"/>
    </row>
    <row r="14" spans="1:12" s="1" customFormat="1" ht="18.75" customHeight="1" thickBot="1">
      <c r="A14" s="88">
        <v>55</v>
      </c>
      <c r="B14" s="89">
        <v>12</v>
      </c>
      <c r="C14" s="89">
        <f>(C10*D10)+C8</f>
        <v>79690689</v>
      </c>
      <c r="D14" s="90">
        <v>0.03</v>
      </c>
      <c r="E14" s="428"/>
      <c r="F14" s="430"/>
      <c r="G14" s="354"/>
      <c r="H14" s="431"/>
    </row>
    <row r="15" spans="1:12" s="1" customFormat="1" ht="13.5" customHeight="1">
      <c r="A15" s="91" t="s">
        <v>21</v>
      </c>
      <c r="B15" s="92" t="s">
        <v>18</v>
      </c>
      <c r="C15" s="435" t="s">
        <v>13</v>
      </c>
      <c r="D15" s="436"/>
      <c r="E15" s="427">
        <f>A16*B16*C16</f>
        <v>3960000000</v>
      </c>
      <c r="F15" s="430" t="s">
        <v>75</v>
      </c>
      <c r="G15" s="354"/>
      <c r="H15" s="431"/>
    </row>
    <row r="16" spans="1:12" s="1" customFormat="1" ht="17.25" customHeight="1" thickBot="1">
      <c r="A16" s="83">
        <v>55</v>
      </c>
      <c r="B16" s="84">
        <v>12</v>
      </c>
      <c r="C16" s="437">
        <v>6000000</v>
      </c>
      <c r="D16" s="438"/>
      <c r="E16" s="428"/>
      <c r="F16" s="430"/>
      <c r="G16" s="354"/>
      <c r="H16" s="431"/>
    </row>
    <row r="17" spans="1:12" s="1" customFormat="1" ht="13.5" customHeight="1">
      <c r="A17" s="85" t="s">
        <v>21</v>
      </c>
      <c r="B17" s="77" t="s">
        <v>18</v>
      </c>
      <c r="C17" s="77" t="s">
        <v>17</v>
      </c>
      <c r="D17" s="86" t="s">
        <v>13</v>
      </c>
      <c r="E17" s="427">
        <f>A18*B18*C18*D18</f>
        <v>360000000</v>
      </c>
      <c r="F17" s="430" t="s">
        <v>53</v>
      </c>
      <c r="G17" s="354"/>
      <c r="H17" s="431"/>
    </row>
    <row r="18" spans="1:12" s="1" customFormat="1" ht="15.75" customHeight="1" thickBot="1">
      <c r="A18" s="87">
        <v>20</v>
      </c>
      <c r="B18" s="89">
        <v>12</v>
      </c>
      <c r="C18" s="93">
        <v>1</v>
      </c>
      <c r="D18" s="178">
        <v>1500000</v>
      </c>
      <c r="E18" s="428"/>
      <c r="F18" s="430"/>
      <c r="G18" s="354"/>
      <c r="H18" s="431"/>
    </row>
    <row r="19" spans="1:12" s="1" customFormat="1" ht="12.75" customHeight="1">
      <c r="A19" s="85" t="s">
        <v>21</v>
      </c>
      <c r="B19" s="432" t="s">
        <v>13</v>
      </c>
      <c r="C19" s="433"/>
      <c r="D19" s="434"/>
      <c r="E19" s="427">
        <f>A20*B20</f>
        <v>4381566750</v>
      </c>
      <c r="F19" s="430" t="s">
        <v>50</v>
      </c>
      <c r="G19" s="354"/>
      <c r="H19" s="431"/>
    </row>
    <row r="20" spans="1:12" s="1" customFormat="1" ht="19.5" customHeight="1" thickBot="1">
      <c r="A20" s="88">
        <v>55</v>
      </c>
      <c r="B20" s="439">
        <v>79664850</v>
      </c>
      <c r="C20" s="439"/>
      <c r="D20" s="440"/>
      <c r="E20" s="428"/>
      <c r="F20" s="430"/>
      <c r="G20" s="354"/>
      <c r="H20" s="431"/>
      <c r="I20" s="216"/>
    </row>
    <row r="21" spans="1:12" s="1" customFormat="1" ht="13.5" customHeight="1">
      <c r="A21" s="85" t="s">
        <v>21</v>
      </c>
      <c r="B21" s="432" t="s">
        <v>13</v>
      </c>
      <c r="C21" s="433"/>
      <c r="D21" s="434"/>
      <c r="E21" s="464">
        <f>A22*B22</f>
        <v>2475806058</v>
      </c>
      <c r="F21" s="430" t="s">
        <v>51</v>
      </c>
      <c r="G21" s="354"/>
      <c r="H21" s="431"/>
    </row>
    <row r="22" spans="1:12" s="1" customFormat="1" ht="18.75" customHeight="1" thickBot="1">
      <c r="A22" s="88">
        <v>57</v>
      </c>
      <c r="B22" s="446">
        <v>43435194</v>
      </c>
      <c r="C22" s="446"/>
      <c r="D22" s="447"/>
      <c r="E22" s="428"/>
      <c r="F22" s="430"/>
      <c r="G22" s="354"/>
      <c r="H22" s="431"/>
    </row>
    <row r="23" spans="1:12" s="1" customFormat="1" ht="13.5" customHeight="1">
      <c r="A23" s="85" t="s">
        <v>21</v>
      </c>
      <c r="B23" s="70" t="s">
        <v>17</v>
      </c>
      <c r="C23" s="441" t="s">
        <v>13</v>
      </c>
      <c r="D23" s="441"/>
      <c r="E23" s="427">
        <f>A24*B24*C24</f>
        <v>855000000</v>
      </c>
      <c r="F23" s="430" t="s">
        <v>52</v>
      </c>
      <c r="G23" s="354"/>
      <c r="H23" s="431"/>
    </row>
    <row r="24" spans="1:12" s="1" customFormat="1" ht="14.25" customHeight="1" thickBot="1">
      <c r="A24" s="88">
        <v>57</v>
      </c>
      <c r="B24" s="179">
        <v>10</v>
      </c>
      <c r="C24" s="424">
        <v>1500000</v>
      </c>
      <c r="D24" s="425"/>
      <c r="E24" s="428"/>
      <c r="F24" s="430"/>
      <c r="G24" s="354"/>
      <c r="H24" s="431"/>
    </row>
    <row r="25" spans="1:12" s="1" customFormat="1" ht="14.25" customHeight="1">
      <c r="A25" s="85" t="s">
        <v>21</v>
      </c>
      <c r="B25" s="451" t="s">
        <v>13</v>
      </c>
      <c r="C25" s="452"/>
      <c r="D25" s="453"/>
      <c r="E25" s="427">
        <f>A26*B26</f>
        <v>1995000000</v>
      </c>
      <c r="F25" s="430" t="s">
        <v>82</v>
      </c>
      <c r="G25" s="354"/>
      <c r="H25" s="431"/>
    </row>
    <row r="26" spans="1:12" s="1" customFormat="1" ht="18" customHeight="1" thickBot="1">
      <c r="A26" s="128">
        <v>57</v>
      </c>
      <c r="B26" s="448">
        <v>35000000</v>
      </c>
      <c r="C26" s="449"/>
      <c r="D26" s="450"/>
      <c r="E26" s="428"/>
      <c r="F26" s="454"/>
      <c r="G26" s="455"/>
      <c r="H26" s="456"/>
    </row>
    <row r="27" spans="1:12" s="1" customFormat="1" ht="26.25" customHeight="1" thickBot="1">
      <c r="A27" s="134">
        <v>1</v>
      </c>
      <c r="B27" s="135">
        <v>12</v>
      </c>
      <c r="C27" s="460">
        <v>183107175</v>
      </c>
      <c r="D27" s="461"/>
      <c r="E27" s="227">
        <f>B27*C27</f>
        <v>2197286100</v>
      </c>
      <c r="F27" s="457" t="s">
        <v>114</v>
      </c>
      <c r="G27" s="458"/>
      <c r="H27" s="459"/>
      <c r="J27" s="136"/>
      <c r="K27" s="177"/>
      <c r="L27" s="126"/>
    </row>
    <row r="28" spans="1:12" s="1" customFormat="1" ht="26.25" customHeight="1" thickBot="1">
      <c r="A28" s="134">
        <v>1</v>
      </c>
      <c r="B28" s="191">
        <v>12</v>
      </c>
      <c r="C28" s="465">
        <v>146384162</v>
      </c>
      <c r="D28" s="466"/>
      <c r="E28" s="227">
        <f>C28*B28</f>
        <v>1756609944</v>
      </c>
      <c r="F28" s="188"/>
      <c r="G28" s="189"/>
      <c r="H28" s="190" t="s">
        <v>142</v>
      </c>
      <c r="J28" s="136"/>
      <c r="K28" s="177"/>
      <c r="L28" s="126"/>
    </row>
    <row r="29" spans="1:12" s="1" customFormat="1" ht="24.75" customHeight="1" thickBot="1">
      <c r="A29" s="462"/>
      <c r="B29" s="463"/>
      <c r="C29" s="463"/>
      <c r="D29" s="463"/>
      <c r="E29" s="130">
        <f>SUM(E7:E28)</f>
        <v>82674170182.199997</v>
      </c>
      <c r="F29" s="444" t="s">
        <v>28</v>
      </c>
      <c r="G29" s="444"/>
      <c r="H29" s="445"/>
      <c r="J29" s="136"/>
      <c r="L29" s="177"/>
    </row>
    <row r="30" spans="1:12">
      <c r="A30" s="442"/>
      <c r="B30" s="443"/>
      <c r="C30" s="443"/>
      <c r="D30" s="443"/>
      <c r="E30" s="443"/>
      <c r="F30" s="443"/>
      <c r="G30" s="443"/>
      <c r="H30" s="443"/>
    </row>
    <row r="31" spans="1:12">
      <c r="B31" s="429" t="s">
        <v>121</v>
      </c>
      <c r="C31" s="429"/>
      <c r="D31" s="429"/>
      <c r="E31" s="429"/>
      <c r="F31" s="429"/>
      <c r="G31" s="429"/>
      <c r="H31" s="429"/>
    </row>
    <row r="32" spans="1:12">
      <c r="A32">
        <v>53</v>
      </c>
      <c r="C32" s="429" t="s">
        <v>143</v>
      </c>
      <c r="D32" s="429"/>
      <c r="E32" s="429"/>
      <c r="F32" s="429"/>
      <c r="G32" s="429"/>
      <c r="H32" s="429"/>
    </row>
  </sheetData>
  <mergeCells count="48">
    <mergeCell ref="C28:D28"/>
    <mergeCell ref="F11:H12"/>
    <mergeCell ref="E11:E12"/>
    <mergeCell ref="F9:H10"/>
    <mergeCell ref="G1:H1"/>
    <mergeCell ref="E7:E8"/>
    <mergeCell ref="A2:H2"/>
    <mergeCell ref="A3:H3"/>
    <mergeCell ref="A4:H4"/>
    <mergeCell ref="A5:D6"/>
    <mergeCell ref="F5:H6"/>
    <mergeCell ref="E5:E6"/>
    <mergeCell ref="F7:H8"/>
    <mergeCell ref="C7:D7"/>
    <mergeCell ref="C8:D8"/>
    <mergeCell ref="E9:E10"/>
    <mergeCell ref="F21:H22"/>
    <mergeCell ref="C23:D23"/>
    <mergeCell ref="C32:H32"/>
    <mergeCell ref="A30:H30"/>
    <mergeCell ref="F29:H29"/>
    <mergeCell ref="B22:D22"/>
    <mergeCell ref="E23:E24"/>
    <mergeCell ref="F23:H24"/>
    <mergeCell ref="B26:D26"/>
    <mergeCell ref="B25:D25"/>
    <mergeCell ref="E25:E26"/>
    <mergeCell ref="F25:H26"/>
    <mergeCell ref="F27:H27"/>
    <mergeCell ref="C27:D27"/>
    <mergeCell ref="A29:D29"/>
    <mergeCell ref="E21:E22"/>
    <mergeCell ref="C24:D24"/>
    <mergeCell ref="I7:I8"/>
    <mergeCell ref="E13:E14"/>
    <mergeCell ref="B31:H31"/>
    <mergeCell ref="F13:H14"/>
    <mergeCell ref="E15:E16"/>
    <mergeCell ref="F15:H16"/>
    <mergeCell ref="B19:D19"/>
    <mergeCell ref="C15:D15"/>
    <mergeCell ref="C16:D16"/>
    <mergeCell ref="F17:H18"/>
    <mergeCell ref="F19:H20"/>
    <mergeCell ref="E19:E20"/>
    <mergeCell ref="E17:E18"/>
    <mergeCell ref="B21:D21"/>
    <mergeCell ref="B20:D20"/>
  </mergeCells>
  <printOptions horizontalCentered="1"/>
  <pageMargins left="0" right="0" top="0" bottom="0" header="0" footer="0.23622047244094491"/>
  <pageSetup paperSize="9" scale="85" orientation="landscape" horizontalDpi="300" verticalDpi="300" r:id="rId1"/>
  <headerFooter scaleWithDoc="0">
    <oddFooter>&amp;L&amp;"2  Nazanin,Regular"&amp;12صفحه5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zoomScale="90" zoomScaleNormal="90" workbookViewId="0">
      <selection activeCell="H1" sqref="A1:H22"/>
    </sheetView>
  </sheetViews>
  <sheetFormatPr defaultRowHeight="15"/>
  <cols>
    <col min="1" max="1" width="14.5703125" customWidth="1"/>
    <col min="2" max="2" width="6.7109375" style="9" customWidth="1"/>
    <col min="3" max="3" width="12.140625" style="9" customWidth="1"/>
    <col min="4" max="4" width="18.140625" style="9" customWidth="1"/>
    <col min="5" max="5" width="7.42578125" customWidth="1"/>
    <col min="6" max="6" width="4.42578125" customWidth="1"/>
    <col min="7" max="7" width="16.5703125" customWidth="1"/>
    <col min="8" max="8" width="20.5703125" customWidth="1"/>
  </cols>
  <sheetData>
    <row r="1" spans="1:8" s="5" customFormat="1" ht="19.5" customHeight="1" thickBot="1">
      <c r="A1" s="33"/>
      <c r="B1" s="34"/>
      <c r="C1" s="34"/>
      <c r="D1" s="34"/>
      <c r="E1" s="35">
        <v>1</v>
      </c>
      <c r="F1" s="45"/>
      <c r="G1" s="45"/>
      <c r="H1" s="48" t="s">
        <v>60</v>
      </c>
    </row>
    <row r="2" spans="1:8" s="8" customFormat="1" ht="27.75" customHeight="1">
      <c r="A2" s="341" t="s">
        <v>1</v>
      </c>
      <c r="B2" s="341"/>
      <c r="C2" s="341"/>
      <c r="D2" s="341"/>
      <c r="E2" s="341"/>
      <c r="F2" s="341"/>
      <c r="G2" s="341"/>
      <c r="H2" s="341"/>
    </row>
    <row r="3" spans="1:8" s="8" customFormat="1" ht="23.25" customHeight="1">
      <c r="A3" s="341" t="s">
        <v>83</v>
      </c>
      <c r="B3" s="341"/>
      <c r="C3" s="341"/>
      <c r="D3" s="341"/>
      <c r="E3" s="341"/>
      <c r="F3" s="341"/>
      <c r="G3" s="341"/>
      <c r="H3" s="341"/>
    </row>
    <row r="4" spans="1:8" s="8" customFormat="1" ht="21.75" customHeight="1" thickBot="1">
      <c r="A4" s="341" t="s">
        <v>155</v>
      </c>
      <c r="B4" s="341"/>
      <c r="C4" s="341"/>
      <c r="D4" s="341"/>
      <c r="E4" s="341"/>
      <c r="F4" s="341"/>
      <c r="G4" s="341"/>
      <c r="H4" s="341"/>
    </row>
    <row r="5" spans="1:8" s="12" customFormat="1" ht="20.25" customHeight="1">
      <c r="A5" s="481" t="s">
        <v>72</v>
      </c>
      <c r="B5" s="490" t="s">
        <v>47</v>
      </c>
      <c r="C5" s="490"/>
      <c r="D5" s="490" t="s">
        <v>148</v>
      </c>
      <c r="E5" s="469" t="s">
        <v>0</v>
      </c>
      <c r="F5" s="469"/>
      <c r="G5" s="469"/>
      <c r="H5" s="472"/>
    </row>
    <row r="6" spans="1:8" s="1" customFormat="1" ht="16.5" customHeight="1" thickBot="1">
      <c r="A6" s="482"/>
      <c r="B6" s="103" t="s">
        <v>18</v>
      </c>
      <c r="C6" s="103" t="s">
        <v>13</v>
      </c>
      <c r="D6" s="491"/>
      <c r="E6" s="471"/>
      <c r="F6" s="471"/>
      <c r="G6" s="471"/>
      <c r="H6" s="489"/>
    </row>
    <row r="7" spans="1:8" s="1" customFormat="1" ht="29.25" customHeight="1">
      <c r="A7" s="117"/>
      <c r="B7" s="106">
        <v>12</v>
      </c>
      <c r="C7" s="69">
        <v>5200000</v>
      </c>
      <c r="D7" s="107">
        <f t="shared" ref="D7:D12" si="0">C7*B7</f>
        <v>62400000</v>
      </c>
      <c r="E7" s="485" t="s">
        <v>98</v>
      </c>
      <c r="F7" s="485"/>
      <c r="G7" s="485"/>
      <c r="H7" s="486"/>
    </row>
    <row r="8" spans="1:8" s="1" customFormat="1" ht="30" customHeight="1">
      <c r="A8" s="118"/>
      <c r="B8" s="78">
        <v>12</v>
      </c>
      <c r="C8" s="79">
        <v>18200000</v>
      </c>
      <c r="D8" s="80">
        <f t="shared" si="0"/>
        <v>218400000</v>
      </c>
      <c r="E8" s="487" t="s">
        <v>99</v>
      </c>
      <c r="F8" s="487"/>
      <c r="G8" s="487"/>
      <c r="H8" s="488"/>
    </row>
    <row r="9" spans="1:8" s="1" customFormat="1" ht="30" customHeight="1">
      <c r="A9" s="118"/>
      <c r="B9" s="81">
        <v>12</v>
      </c>
      <c r="C9" s="82">
        <v>4550000</v>
      </c>
      <c r="D9" s="79">
        <f t="shared" si="0"/>
        <v>54600000</v>
      </c>
      <c r="E9" s="483" t="s">
        <v>100</v>
      </c>
      <c r="F9" s="483"/>
      <c r="G9" s="483"/>
      <c r="H9" s="484"/>
    </row>
    <row r="10" spans="1:8" s="1" customFormat="1" ht="30" customHeight="1">
      <c r="A10" s="118"/>
      <c r="B10" s="81">
        <v>12</v>
      </c>
      <c r="C10" s="82">
        <v>40000000</v>
      </c>
      <c r="D10" s="197">
        <f t="shared" si="0"/>
        <v>480000000</v>
      </c>
      <c r="E10" s="483" t="s">
        <v>101</v>
      </c>
      <c r="F10" s="483"/>
      <c r="G10" s="483"/>
      <c r="H10" s="484"/>
    </row>
    <row r="11" spans="1:8" s="1" customFormat="1" ht="29.25" customHeight="1">
      <c r="A11" s="118"/>
      <c r="B11" s="81">
        <v>12</v>
      </c>
      <c r="C11" s="82">
        <v>75400000</v>
      </c>
      <c r="D11" s="197">
        <f t="shared" si="0"/>
        <v>904800000</v>
      </c>
      <c r="E11" s="483" t="s">
        <v>102</v>
      </c>
      <c r="F11" s="483"/>
      <c r="G11" s="483"/>
      <c r="H11" s="484"/>
    </row>
    <row r="12" spans="1:8" s="1" customFormat="1" ht="28.5" customHeight="1">
      <c r="A12" s="119"/>
      <c r="B12" s="81">
        <v>12</v>
      </c>
      <c r="C12" s="82">
        <v>97500000</v>
      </c>
      <c r="D12" s="129">
        <f t="shared" si="0"/>
        <v>1170000000</v>
      </c>
      <c r="E12" s="483" t="s">
        <v>103</v>
      </c>
      <c r="F12" s="483"/>
      <c r="G12" s="483"/>
      <c r="H12" s="484"/>
    </row>
    <row r="13" spans="1:8" s="1" customFormat="1" ht="29.25" customHeight="1">
      <c r="A13" s="119"/>
      <c r="B13" s="81">
        <v>12</v>
      </c>
      <c r="C13" s="82">
        <v>190000000</v>
      </c>
      <c r="D13" s="79">
        <v>247000000</v>
      </c>
      <c r="E13" s="483" t="s">
        <v>104</v>
      </c>
      <c r="F13" s="483"/>
      <c r="G13" s="483"/>
      <c r="H13" s="484"/>
    </row>
    <row r="14" spans="1:8" s="1" customFormat="1" ht="27.75" customHeight="1">
      <c r="A14" s="119"/>
      <c r="B14" s="81">
        <v>12</v>
      </c>
      <c r="C14" s="82">
        <v>340000000</v>
      </c>
      <c r="D14" s="79">
        <v>442000000</v>
      </c>
      <c r="E14" s="483" t="s">
        <v>105</v>
      </c>
      <c r="F14" s="483"/>
      <c r="G14" s="483"/>
      <c r="H14" s="484"/>
    </row>
    <row r="15" spans="1:8" s="1" customFormat="1" ht="32.25" customHeight="1">
      <c r="A15" s="119"/>
      <c r="B15" s="81">
        <v>12</v>
      </c>
      <c r="C15" s="82">
        <v>13000000</v>
      </c>
      <c r="D15" s="129">
        <v>120000000</v>
      </c>
      <c r="E15" s="483" t="s">
        <v>106</v>
      </c>
      <c r="F15" s="483"/>
      <c r="G15" s="483"/>
      <c r="H15" s="484"/>
    </row>
    <row r="16" spans="1:8" s="1" customFormat="1" ht="24.75" customHeight="1">
      <c r="A16" s="119"/>
      <c r="B16" s="504">
        <v>12</v>
      </c>
      <c r="C16" s="502">
        <v>455000000</v>
      </c>
      <c r="D16" s="500">
        <f>C16*B16</f>
        <v>5460000000</v>
      </c>
      <c r="E16" s="483" t="s">
        <v>107</v>
      </c>
      <c r="F16" s="483"/>
      <c r="G16" s="483"/>
      <c r="H16" s="484"/>
    </row>
    <row r="17" spans="1:8" s="1" customFormat="1" ht="23.25" customHeight="1">
      <c r="A17" s="119"/>
      <c r="B17" s="505"/>
      <c r="C17" s="503"/>
      <c r="D17" s="501"/>
      <c r="E17" s="483" t="s">
        <v>108</v>
      </c>
      <c r="F17" s="483"/>
      <c r="G17" s="483"/>
      <c r="H17" s="484"/>
    </row>
    <row r="18" spans="1:8" s="1" customFormat="1" ht="30" customHeight="1">
      <c r="A18" s="119"/>
      <c r="B18" s="81">
        <v>12</v>
      </c>
      <c r="C18" s="82">
        <v>13000000</v>
      </c>
      <c r="D18" s="79">
        <f>B18*C18</f>
        <v>156000000</v>
      </c>
      <c r="E18" s="483" t="s">
        <v>109</v>
      </c>
      <c r="F18" s="483"/>
      <c r="G18" s="483"/>
      <c r="H18" s="484"/>
    </row>
    <row r="19" spans="1:8" s="1" customFormat="1" ht="30" customHeight="1">
      <c r="A19" s="131"/>
      <c r="B19" s="132">
        <v>12</v>
      </c>
      <c r="C19" s="133">
        <v>32500000</v>
      </c>
      <c r="D19" s="129">
        <f>C19*B19</f>
        <v>390000000</v>
      </c>
      <c r="E19" s="497" t="s">
        <v>115</v>
      </c>
      <c r="F19" s="498"/>
      <c r="G19" s="498"/>
      <c r="H19" s="499"/>
    </row>
    <row r="20" spans="1:8" s="1" customFormat="1" ht="27.75" customHeight="1">
      <c r="A20" s="119"/>
      <c r="B20" s="81"/>
      <c r="C20" s="82">
        <v>0</v>
      </c>
      <c r="D20" s="129">
        <v>450000000</v>
      </c>
      <c r="E20" s="483" t="s">
        <v>116</v>
      </c>
      <c r="F20" s="483"/>
      <c r="G20" s="483"/>
      <c r="H20" s="484"/>
    </row>
    <row r="21" spans="1:8" s="1" customFormat="1" ht="27" customHeight="1" thickBot="1">
      <c r="A21" s="120"/>
      <c r="B21" s="108">
        <v>12</v>
      </c>
      <c r="C21" s="109">
        <v>65000000</v>
      </c>
      <c r="D21" s="173">
        <f>C21*B21</f>
        <v>780000000</v>
      </c>
      <c r="E21" s="495" t="s">
        <v>113</v>
      </c>
      <c r="F21" s="495"/>
      <c r="G21" s="495"/>
      <c r="H21" s="496"/>
    </row>
    <row r="22" spans="1:8" s="1" customFormat="1" ht="27" customHeight="1" thickBot="1">
      <c r="A22" s="122">
        <f>SUM(A7:A21)</f>
        <v>0</v>
      </c>
      <c r="B22" s="492"/>
      <c r="C22" s="492"/>
      <c r="D22" s="110">
        <f>SUM(D7:D21)</f>
        <v>10935200000</v>
      </c>
      <c r="E22" s="493" t="s">
        <v>2</v>
      </c>
      <c r="F22" s="493"/>
      <c r="G22" s="493"/>
      <c r="H22" s="494"/>
    </row>
  </sheetData>
  <mergeCells count="27">
    <mergeCell ref="E15:H15"/>
    <mergeCell ref="E13:H13"/>
    <mergeCell ref="E14:H14"/>
    <mergeCell ref="B22:C22"/>
    <mergeCell ref="E17:H17"/>
    <mergeCell ref="E22:H22"/>
    <mergeCell ref="E21:H21"/>
    <mergeCell ref="E16:H16"/>
    <mergeCell ref="E18:H18"/>
    <mergeCell ref="E20:H20"/>
    <mergeCell ref="E19:H19"/>
    <mergeCell ref="D16:D17"/>
    <mergeCell ref="C16:C17"/>
    <mergeCell ref="B16:B17"/>
    <mergeCell ref="A2:H2"/>
    <mergeCell ref="A4:H4"/>
    <mergeCell ref="A3:H3"/>
    <mergeCell ref="A5:A6"/>
    <mergeCell ref="E12:H12"/>
    <mergeCell ref="E7:H7"/>
    <mergeCell ref="E8:H8"/>
    <mergeCell ref="E10:H10"/>
    <mergeCell ref="E11:H11"/>
    <mergeCell ref="E5:H6"/>
    <mergeCell ref="B5:C5"/>
    <mergeCell ref="D5:D6"/>
    <mergeCell ref="E9:H9"/>
  </mergeCells>
  <printOptions horizontalCentered="1"/>
  <pageMargins left="0" right="0" top="0" bottom="0" header="0" footer="0"/>
  <pageSetup paperSize="9" scale="80" orientation="landscape" horizontalDpi="300" verticalDpi="300" r:id="rId1"/>
  <headerFooter>
    <oddFooter>&amp;L&amp;"2  Nazanin,Regular"&amp;12صفحه6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1" zoomScale="70" zoomScaleNormal="70" workbookViewId="0">
      <selection activeCell="E26" sqref="E26:F26"/>
    </sheetView>
  </sheetViews>
  <sheetFormatPr defaultRowHeight="15"/>
  <cols>
    <col min="1" max="1" width="19.85546875" customWidth="1"/>
    <col min="2" max="2" width="7" style="10" customWidth="1"/>
    <col min="3" max="3" width="7.85546875" style="10" customWidth="1"/>
    <col min="4" max="4" width="11.42578125" style="10" customWidth="1"/>
    <col min="5" max="5" width="20.5703125" style="10" customWidth="1"/>
    <col min="6" max="6" width="22" style="10" customWidth="1"/>
    <col min="7" max="7" width="23.28515625" customWidth="1"/>
    <col min="8" max="8" width="14.85546875" customWidth="1"/>
    <col min="9" max="9" width="7.7109375" customWidth="1"/>
    <col min="10" max="10" width="19" customWidth="1"/>
    <col min="11" max="11" width="26.85546875" customWidth="1"/>
    <col min="13" max="13" width="10.85546875" bestFit="1" customWidth="1"/>
  </cols>
  <sheetData>
    <row r="1" spans="1:11" s="4" customFormat="1" ht="24" customHeight="1" thickBot="1">
      <c r="A1" s="33"/>
      <c r="B1" s="36"/>
      <c r="C1" s="36"/>
      <c r="D1" s="36"/>
      <c r="E1" s="36"/>
      <c r="F1" s="36"/>
      <c r="G1" s="29"/>
      <c r="H1" s="30"/>
      <c r="I1" s="30"/>
      <c r="J1" s="30"/>
      <c r="K1" s="46" t="s">
        <v>41</v>
      </c>
    </row>
    <row r="2" spans="1:11" s="8" customFormat="1" ht="27.75" customHeight="1">
      <c r="A2" s="341" t="s">
        <v>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s="8" customFormat="1" ht="25.5" customHeight="1">
      <c r="A3" s="341" t="s">
        <v>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s="8" customFormat="1" ht="25.5" customHeight="1" thickBot="1">
      <c r="A4" s="343" t="s">
        <v>153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1:11" s="12" customFormat="1" ht="19.5" customHeight="1">
      <c r="A5" s="540" t="s">
        <v>72</v>
      </c>
      <c r="B5" s="548" t="s">
        <v>47</v>
      </c>
      <c r="C5" s="549"/>
      <c r="D5" s="549"/>
      <c r="E5" s="549"/>
      <c r="F5" s="549"/>
      <c r="G5" s="523" t="s">
        <v>148</v>
      </c>
      <c r="H5" s="544" t="s">
        <v>0</v>
      </c>
      <c r="I5" s="544"/>
      <c r="J5" s="544"/>
      <c r="K5" s="545"/>
    </row>
    <row r="6" spans="1:11" s="1" customFormat="1" ht="26.25" customHeight="1" thickBot="1">
      <c r="A6" s="541"/>
      <c r="B6" s="151" t="s">
        <v>31</v>
      </c>
      <c r="C6" s="152" t="s">
        <v>35</v>
      </c>
      <c r="D6" s="153" t="s">
        <v>18</v>
      </c>
      <c r="E6" s="525" t="s">
        <v>13</v>
      </c>
      <c r="F6" s="525"/>
      <c r="G6" s="524"/>
      <c r="H6" s="546"/>
      <c r="I6" s="546"/>
      <c r="J6" s="546"/>
      <c r="K6" s="547"/>
    </row>
    <row r="7" spans="1:11" s="1" customFormat="1" ht="21" customHeight="1">
      <c r="A7" s="531"/>
      <c r="B7" s="158"/>
      <c r="C7" s="154"/>
      <c r="D7" s="154"/>
      <c r="E7" s="154"/>
      <c r="F7" s="159"/>
      <c r="G7" s="534">
        <v>3000000000</v>
      </c>
      <c r="H7" s="555" t="s">
        <v>118</v>
      </c>
      <c r="I7" s="555"/>
      <c r="J7" s="556"/>
      <c r="K7" s="569"/>
    </row>
    <row r="8" spans="1:11" s="1" customFormat="1" ht="21" customHeight="1">
      <c r="A8" s="532"/>
      <c r="B8" s="160"/>
      <c r="C8" s="137"/>
      <c r="D8" s="137"/>
      <c r="E8" s="137"/>
      <c r="F8" s="161"/>
      <c r="G8" s="535"/>
      <c r="H8" s="557"/>
      <c r="I8" s="557"/>
      <c r="J8" s="558"/>
      <c r="K8" s="570"/>
    </row>
    <row r="9" spans="1:11" s="1" customFormat="1" ht="24" customHeight="1">
      <c r="A9" s="533"/>
      <c r="B9" s="160"/>
      <c r="C9" s="137"/>
      <c r="D9" s="137"/>
      <c r="E9" s="137"/>
      <c r="F9" s="161"/>
      <c r="G9" s="536"/>
      <c r="H9" s="559"/>
      <c r="I9" s="559"/>
      <c r="J9" s="551"/>
      <c r="K9" s="570"/>
    </row>
    <row r="10" spans="1:11" s="1" customFormat="1" ht="25.5" customHeight="1" thickBot="1">
      <c r="A10" s="125"/>
      <c r="B10" s="162"/>
      <c r="C10" s="138"/>
      <c r="D10" s="138"/>
      <c r="E10" s="138"/>
      <c r="F10" s="163"/>
      <c r="G10" s="155">
        <v>1500000000</v>
      </c>
      <c r="H10" s="578" t="s">
        <v>84</v>
      </c>
      <c r="I10" s="579"/>
      <c r="J10" s="579"/>
      <c r="K10" s="570"/>
    </row>
    <row r="11" spans="1:11" s="1" customFormat="1" ht="38.25" customHeight="1">
      <c r="A11" s="123"/>
      <c r="B11" s="230">
        <v>11</v>
      </c>
      <c r="C11" s="231">
        <v>120</v>
      </c>
      <c r="D11" s="228">
        <v>12</v>
      </c>
      <c r="E11" s="338">
        <v>900000</v>
      </c>
      <c r="F11" s="351"/>
      <c r="G11" s="198">
        <f>B11*C11*D11*E11</f>
        <v>14256000000</v>
      </c>
      <c r="H11" s="560" t="s">
        <v>34</v>
      </c>
      <c r="I11" s="561"/>
      <c r="J11" s="561"/>
      <c r="K11" s="570"/>
    </row>
    <row r="12" spans="1:11" s="1" customFormat="1" ht="24.75" customHeight="1">
      <c r="A12" s="124"/>
      <c r="B12" s="590">
        <v>60</v>
      </c>
      <c r="C12" s="591"/>
      <c r="D12" s="144">
        <v>12</v>
      </c>
      <c r="E12" s="358">
        <v>2500000</v>
      </c>
      <c r="F12" s="511"/>
      <c r="G12" s="156">
        <f>B12*D12*E12</f>
        <v>1800000000</v>
      </c>
      <c r="H12" s="580" t="s">
        <v>127</v>
      </c>
      <c r="I12" s="581"/>
      <c r="J12" s="581"/>
      <c r="K12" s="570"/>
    </row>
    <row r="13" spans="1:11" s="1" customFormat="1" ht="30" customHeight="1">
      <c r="A13" s="124"/>
      <c r="B13" s="181">
        <v>85</v>
      </c>
      <c r="C13" s="144">
        <v>10</v>
      </c>
      <c r="D13" s="144">
        <v>12</v>
      </c>
      <c r="E13" s="539">
        <v>900000</v>
      </c>
      <c r="F13" s="357"/>
      <c r="G13" s="200">
        <f>B13*C13*D13*E13</f>
        <v>9180000000</v>
      </c>
      <c r="H13" s="562" t="s">
        <v>139</v>
      </c>
      <c r="I13" s="563"/>
      <c r="J13" s="563"/>
      <c r="K13" s="570"/>
    </row>
    <row r="14" spans="1:11" s="1" customFormat="1" ht="30" customHeight="1">
      <c r="A14" s="124"/>
      <c r="B14" s="181">
        <v>12</v>
      </c>
      <c r="C14" s="144">
        <v>12</v>
      </c>
      <c r="D14" s="144">
        <v>12</v>
      </c>
      <c r="E14" s="539">
        <v>900000</v>
      </c>
      <c r="F14" s="357"/>
      <c r="G14" s="200">
        <f>B14*C14*D14*E14</f>
        <v>1555200000</v>
      </c>
      <c r="H14" s="564" t="s">
        <v>141</v>
      </c>
      <c r="I14" s="565"/>
      <c r="J14" s="562"/>
      <c r="K14" s="570"/>
    </row>
    <row r="15" spans="1:11" s="1" customFormat="1" ht="23.25" customHeight="1" thickBot="1">
      <c r="A15" s="124"/>
      <c r="B15" s="164"/>
      <c r="C15" s="139"/>
      <c r="D15" s="139"/>
      <c r="E15" s="139"/>
      <c r="F15" s="165"/>
      <c r="G15" s="199">
        <v>3000000000</v>
      </c>
      <c r="H15" s="572" t="s">
        <v>140</v>
      </c>
      <c r="I15" s="573"/>
      <c r="J15" s="573"/>
      <c r="K15" s="571"/>
    </row>
    <row r="16" spans="1:11" s="1" customFormat="1" ht="17.25" customHeight="1">
      <c r="A16" s="542"/>
      <c r="B16" s="526" t="s">
        <v>21</v>
      </c>
      <c r="C16" s="527"/>
      <c r="D16" s="149" t="s">
        <v>18</v>
      </c>
      <c r="E16" s="527" t="s">
        <v>13</v>
      </c>
      <c r="F16" s="528"/>
      <c r="G16" s="550">
        <f>B17*D17*E17</f>
        <v>1260000000</v>
      </c>
      <c r="H16" s="551" t="s">
        <v>117</v>
      </c>
      <c r="I16" s="552"/>
      <c r="J16" s="552"/>
      <c r="K16" s="553"/>
    </row>
    <row r="17" spans="1:11" s="1" customFormat="1" ht="20.25" customHeight="1">
      <c r="A17" s="543"/>
      <c r="B17" s="334">
        <v>3</v>
      </c>
      <c r="C17" s="358"/>
      <c r="D17" s="229">
        <v>12</v>
      </c>
      <c r="E17" s="358">
        <v>35000000</v>
      </c>
      <c r="F17" s="511"/>
      <c r="G17" s="550"/>
      <c r="H17" s="554"/>
      <c r="I17" s="354"/>
      <c r="J17" s="354"/>
      <c r="K17" s="431"/>
    </row>
    <row r="18" spans="1:11" s="1" customFormat="1" ht="15.75" customHeight="1">
      <c r="A18" s="506"/>
      <c r="B18" s="75" t="s">
        <v>31</v>
      </c>
      <c r="C18" s="148" t="s">
        <v>22</v>
      </c>
      <c r="D18" s="148" t="s">
        <v>18</v>
      </c>
      <c r="E18" s="509" t="s">
        <v>13</v>
      </c>
      <c r="F18" s="530"/>
      <c r="G18" s="529">
        <f>B19*C19*D19*E19</f>
        <v>3780000000</v>
      </c>
      <c r="H18" s="554" t="s">
        <v>134</v>
      </c>
      <c r="I18" s="354"/>
      <c r="J18" s="354"/>
      <c r="K18" s="431"/>
    </row>
    <row r="19" spans="1:11" s="1" customFormat="1" ht="18.75" customHeight="1" thickBot="1">
      <c r="A19" s="522"/>
      <c r="B19" s="232">
        <v>7</v>
      </c>
      <c r="C19" s="233">
        <v>50</v>
      </c>
      <c r="D19" s="233">
        <v>12</v>
      </c>
      <c r="E19" s="537">
        <v>900000</v>
      </c>
      <c r="F19" s="538"/>
      <c r="G19" s="529"/>
      <c r="H19" s="586"/>
      <c r="I19" s="455"/>
      <c r="J19" s="455"/>
      <c r="K19" s="456"/>
    </row>
    <row r="20" spans="1:11" s="1" customFormat="1" ht="15.75" customHeight="1">
      <c r="A20" s="521"/>
      <c r="B20" s="182" t="s">
        <v>21</v>
      </c>
      <c r="C20" s="512" t="s">
        <v>18</v>
      </c>
      <c r="D20" s="512"/>
      <c r="E20" s="512" t="s">
        <v>44</v>
      </c>
      <c r="F20" s="514"/>
      <c r="G20" s="515">
        <f>B21*C21*E21</f>
        <v>4464000000</v>
      </c>
      <c r="H20" s="574" t="s">
        <v>135</v>
      </c>
      <c r="I20" s="512"/>
      <c r="J20" s="512"/>
      <c r="K20" s="514"/>
    </row>
    <row r="21" spans="1:11" s="1" customFormat="1" ht="21" customHeight="1">
      <c r="A21" s="507"/>
      <c r="B21" s="183">
        <v>6</v>
      </c>
      <c r="C21" s="513">
        <v>12</v>
      </c>
      <c r="D21" s="513"/>
      <c r="E21" s="358">
        <v>62000000</v>
      </c>
      <c r="F21" s="511"/>
      <c r="G21" s="515"/>
      <c r="H21" s="575"/>
      <c r="I21" s="576"/>
      <c r="J21" s="576"/>
      <c r="K21" s="577"/>
    </row>
    <row r="22" spans="1:11" s="1" customFormat="1" ht="14.25" customHeight="1">
      <c r="A22" s="506"/>
      <c r="B22" s="519" t="s">
        <v>42</v>
      </c>
      <c r="C22" s="518"/>
      <c r="D22" s="518" t="s">
        <v>43</v>
      </c>
      <c r="E22" s="518" t="s">
        <v>13</v>
      </c>
      <c r="F22" s="520"/>
      <c r="G22" s="515">
        <v>1792000000</v>
      </c>
      <c r="H22" s="508" t="s">
        <v>90</v>
      </c>
      <c r="I22" s="509"/>
      <c r="J22" s="509"/>
      <c r="K22" s="510"/>
    </row>
    <row r="23" spans="1:11" s="1" customFormat="1" ht="16.5" customHeight="1">
      <c r="A23" s="521"/>
      <c r="B23" s="519"/>
      <c r="C23" s="518"/>
      <c r="D23" s="518"/>
      <c r="E23" s="144" t="s">
        <v>85</v>
      </c>
      <c r="F23" s="166" t="s">
        <v>46</v>
      </c>
      <c r="G23" s="515"/>
      <c r="H23" s="508"/>
      <c r="I23" s="509"/>
      <c r="J23" s="509"/>
      <c r="K23" s="510"/>
    </row>
    <row r="24" spans="1:11" s="1" customFormat="1" ht="18.75" customHeight="1">
      <c r="A24" s="507"/>
      <c r="B24" s="516">
        <v>1500000</v>
      </c>
      <c r="C24" s="517"/>
      <c r="D24" s="147">
        <v>4</v>
      </c>
      <c r="E24" s="76">
        <v>640</v>
      </c>
      <c r="F24" s="167">
        <v>480</v>
      </c>
      <c r="G24" s="515"/>
      <c r="H24" s="508"/>
      <c r="I24" s="509"/>
      <c r="J24" s="509"/>
      <c r="K24" s="510"/>
    </row>
    <row r="25" spans="1:11" s="1" customFormat="1" ht="18.75" customHeight="1">
      <c r="A25" s="506"/>
      <c r="B25" s="519" t="s">
        <v>12</v>
      </c>
      <c r="C25" s="518"/>
      <c r="D25" s="518"/>
      <c r="E25" s="518" t="s">
        <v>13</v>
      </c>
      <c r="F25" s="520"/>
      <c r="G25" s="529">
        <v>4200000000</v>
      </c>
      <c r="H25" s="508" t="s">
        <v>38</v>
      </c>
      <c r="I25" s="509"/>
      <c r="J25" s="509"/>
      <c r="K25" s="510"/>
    </row>
    <row r="26" spans="1:11" s="1" customFormat="1" ht="21" customHeight="1">
      <c r="A26" s="507"/>
      <c r="B26" s="516">
        <v>14000</v>
      </c>
      <c r="C26" s="517"/>
      <c r="D26" s="517"/>
      <c r="E26" s="517">
        <v>300000</v>
      </c>
      <c r="F26" s="585"/>
      <c r="G26" s="529"/>
      <c r="H26" s="508"/>
      <c r="I26" s="509"/>
      <c r="J26" s="509"/>
      <c r="K26" s="510"/>
    </row>
    <row r="27" spans="1:11" s="1" customFormat="1" ht="27" customHeight="1">
      <c r="A27" s="124"/>
      <c r="B27" s="587"/>
      <c r="C27" s="588"/>
      <c r="D27" s="588"/>
      <c r="E27" s="588"/>
      <c r="F27" s="589"/>
      <c r="G27" s="156">
        <v>1300000000</v>
      </c>
      <c r="H27" s="554" t="s">
        <v>136</v>
      </c>
      <c r="I27" s="354"/>
      <c r="J27" s="354"/>
      <c r="K27" s="431"/>
    </row>
    <row r="28" spans="1:11" s="1" customFormat="1" ht="25.5" customHeight="1">
      <c r="A28" s="124"/>
      <c r="B28" s="582"/>
      <c r="C28" s="583"/>
      <c r="D28" s="583"/>
      <c r="E28" s="583"/>
      <c r="F28" s="584"/>
      <c r="G28" s="155">
        <v>300000000</v>
      </c>
      <c r="H28" s="566" t="s">
        <v>137</v>
      </c>
      <c r="I28" s="567"/>
      <c r="J28" s="567"/>
      <c r="K28" s="568"/>
    </row>
    <row r="29" spans="1:11" s="1" customFormat="1" ht="18" customHeight="1">
      <c r="A29" s="506"/>
      <c r="B29" s="582"/>
      <c r="C29" s="583"/>
      <c r="D29" s="583"/>
      <c r="E29" s="583"/>
      <c r="F29" s="584"/>
      <c r="G29" s="529">
        <v>500000000</v>
      </c>
      <c r="H29" s="554" t="s">
        <v>66</v>
      </c>
      <c r="I29" s="354"/>
      <c r="J29" s="354"/>
      <c r="K29" s="431"/>
    </row>
    <row r="30" spans="1:11" s="1" customFormat="1" ht="7.5" customHeight="1">
      <c r="A30" s="507"/>
      <c r="B30" s="606"/>
      <c r="C30" s="583"/>
      <c r="D30" s="583"/>
      <c r="E30" s="583"/>
      <c r="F30" s="584"/>
      <c r="G30" s="529"/>
      <c r="H30" s="554"/>
      <c r="I30" s="354"/>
      <c r="J30" s="354"/>
      <c r="K30" s="431"/>
    </row>
    <row r="31" spans="1:11" s="1" customFormat="1" ht="15" customHeight="1">
      <c r="A31" s="506"/>
      <c r="B31" s="599" t="s">
        <v>21</v>
      </c>
      <c r="C31" s="600"/>
      <c r="D31" s="600"/>
      <c r="E31" s="518" t="s">
        <v>13</v>
      </c>
      <c r="F31" s="520"/>
      <c r="G31" s="515">
        <v>500000000</v>
      </c>
      <c r="H31" s="508" t="s">
        <v>138</v>
      </c>
      <c r="I31" s="509"/>
      <c r="J31" s="509"/>
      <c r="K31" s="510"/>
    </row>
    <row r="32" spans="1:11" s="1" customFormat="1" ht="20.25" customHeight="1">
      <c r="A32" s="507"/>
      <c r="B32" s="597">
        <v>20</v>
      </c>
      <c r="C32" s="598"/>
      <c r="D32" s="598"/>
      <c r="E32" s="517">
        <v>40000000</v>
      </c>
      <c r="F32" s="585"/>
      <c r="G32" s="515"/>
      <c r="H32" s="508"/>
      <c r="I32" s="509"/>
      <c r="J32" s="509"/>
      <c r="K32" s="510"/>
    </row>
    <row r="33" spans="1:11" s="1" customFormat="1" ht="16.5" customHeight="1">
      <c r="A33" s="506"/>
      <c r="B33" s="599" t="s">
        <v>21</v>
      </c>
      <c r="C33" s="600"/>
      <c r="D33" s="600"/>
      <c r="E33" s="518" t="s">
        <v>13</v>
      </c>
      <c r="F33" s="520"/>
      <c r="G33" s="515">
        <f>E34*B34</f>
        <v>2025000000</v>
      </c>
      <c r="H33" s="554" t="s">
        <v>63</v>
      </c>
      <c r="I33" s="354"/>
      <c r="J33" s="354"/>
      <c r="K33" s="431"/>
    </row>
    <row r="34" spans="1:11" s="1" customFormat="1" ht="19.5" customHeight="1">
      <c r="A34" s="507"/>
      <c r="B34" s="597">
        <v>15</v>
      </c>
      <c r="C34" s="598"/>
      <c r="D34" s="598"/>
      <c r="E34" s="517">
        <v>135000000</v>
      </c>
      <c r="F34" s="585"/>
      <c r="G34" s="515"/>
      <c r="H34" s="554"/>
      <c r="I34" s="354"/>
      <c r="J34" s="354"/>
      <c r="K34" s="431"/>
    </row>
    <row r="35" spans="1:11" s="1" customFormat="1" ht="49.5" customHeight="1">
      <c r="A35" s="150"/>
      <c r="B35" s="594"/>
      <c r="C35" s="595"/>
      <c r="D35" s="595"/>
      <c r="E35" s="595"/>
      <c r="F35" s="596"/>
      <c r="G35" s="196">
        <v>500000000</v>
      </c>
      <c r="H35" s="367" t="s">
        <v>119</v>
      </c>
      <c r="I35" s="367"/>
      <c r="J35" s="367"/>
      <c r="K35" s="593"/>
    </row>
    <row r="36" spans="1:11" s="1" customFormat="1" ht="45" customHeight="1" thickBot="1">
      <c r="A36" s="146"/>
      <c r="B36" s="607"/>
      <c r="C36" s="608"/>
      <c r="D36" s="608"/>
      <c r="E36" s="608"/>
      <c r="F36" s="609"/>
      <c r="G36" s="157">
        <v>6000000000</v>
      </c>
      <c r="H36" s="610" t="s">
        <v>159</v>
      </c>
      <c r="I36" s="610"/>
      <c r="J36" s="610"/>
      <c r="K36" s="611"/>
    </row>
    <row r="37" spans="1:11" s="1" customFormat="1" ht="30" customHeight="1" thickBot="1">
      <c r="A37" s="208">
        <f>SUM(A11:A36)</f>
        <v>0</v>
      </c>
      <c r="B37" s="601"/>
      <c r="C37" s="602"/>
      <c r="D37" s="602"/>
      <c r="E37" s="602"/>
      <c r="F37" s="603"/>
      <c r="G37" s="168">
        <f>SUM(G7:G36)</f>
        <v>60912200000</v>
      </c>
      <c r="H37" s="604"/>
      <c r="I37" s="604"/>
      <c r="J37" s="604"/>
      <c r="K37" s="605"/>
    </row>
    <row r="38" spans="1:11" ht="6" customHeight="1">
      <c r="A38" s="20"/>
      <c r="B38" s="592"/>
      <c r="C38" s="592"/>
      <c r="D38" s="592"/>
      <c r="E38" s="592"/>
      <c r="F38" s="592"/>
      <c r="G38" s="592"/>
      <c r="H38" s="592"/>
      <c r="I38" s="592"/>
      <c r="J38" s="592"/>
      <c r="K38" s="592"/>
    </row>
  </sheetData>
  <mergeCells count="85">
    <mergeCell ref="H37:K37"/>
    <mergeCell ref="A29:A30"/>
    <mergeCell ref="A31:A32"/>
    <mergeCell ref="A33:A34"/>
    <mergeCell ref="G29:G30"/>
    <mergeCell ref="H29:K30"/>
    <mergeCell ref="B29:F30"/>
    <mergeCell ref="B36:F36"/>
    <mergeCell ref="H36:K36"/>
    <mergeCell ref="B38:K38"/>
    <mergeCell ref="G33:G34"/>
    <mergeCell ref="G31:G32"/>
    <mergeCell ref="H35:K35"/>
    <mergeCell ref="B35:F35"/>
    <mergeCell ref="E31:F31"/>
    <mergeCell ref="B34:D34"/>
    <mergeCell ref="E34:F34"/>
    <mergeCell ref="E33:F33"/>
    <mergeCell ref="B32:D32"/>
    <mergeCell ref="E32:F32"/>
    <mergeCell ref="B31:D31"/>
    <mergeCell ref="H31:K32"/>
    <mergeCell ref="H33:K34"/>
    <mergeCell ref="B33:D33"/>
    <mergeCell ref="B37:F37"/>
    <mergeCell ref="H28:K28"/>
    <mergeCell ref="B25:D25"/>
    <mergeCell ref="E25:F25"/>
    <mergeCell ref="K7:K15"/>
    <mergeCell ref="H15:J15"/>
    <mergeCell ref="H20:K21"/>
    <mergeCell ref="H10:J10"/>
    <mergeCell ref="G25:G26"/>
    <mergeCell ref="B26:D26"/>
    <mergeCell ref="H12:J12"/>
    <mergeCell ref="B28:F28"/>
    <mergeCell ref="E26:F26"/>
    <mergeCell ref="H27:K27"/>
    <mergeCell ref="H18:K19"/>
    <mergeCell ref="B27:F27"/>
    <mergeCell ref="B12:C12"/>
    <mergeCell ref="A4:K4"/>
    <mergeCell ref="A3:K3"/>
    <mergeCell ref="A2:K2"/>
    <mergeCell ref="A5:A6"/>
    <mergeCell ref="A16:A17"/>
    <mergeCell ref="H5:K6"/>
    <mergeCell ref="B5:F5"/>
    <mergeCell ref="G16:G17"/>
    <mergeCell ref="H16:K17"/>
    <mergeCell ref="H7:J9"/>
    <mergeCell ref="E13:F13"/>
    <mergeCell ref="E11:F11"/>
    <mergeCell ref="H11:J11"/>
    <mergeCell ref="H13:J13"/>
    <mergeCell ref="H14:J14"/>
    <mergeCell ref="A18:A19"/>
    <mergeCell ref="G5:G6"/>
    <mergeCell ref="E6:F6"/>
    <mergeCell ref="E12:F12"/>
    <mergeCell ref="B16:C16"/>
    <mergeCell ref="E16:F16"/>
    <mergeCell ref="B17:C17"/>
    <mergeCell ref="E17:F17"/>
    <mergeCell ref="G18:G19"/>
    <mergeCell ref="E18:F18"/>
    <mergeCell ref="A7:A9"/>
    <mergeCell ref="G7:G9"/>
    <mergeCell ref="E19:F19"/>
    <mergeCell ref="E14:F14"/>
    <mergeCell ref="A25:A26"/>
    <mergeCell ref="H25:K26"/>
    <mergeCell ref="H22:K24"/>
    <mergeCell ref="E21:F21"/>
    <mergeCell ref="C20:D20"/>
    <mergeCell ref="C21:D21"/>
    <mergeCell ref="E20:F20"/>
    <mergeCell ref="G22:G24"/>
    <mergeCell ref="B24:C24"/>
    <mergeCell ref="D22:D23"/>
    <mergeCell ref="B22:C23"/>
    <mergeCell ref="E22:F22"/>
    <mergeCell ref="G20:G21"/>
    <mergeCell ref="A20:A21"/>
    <mergeCell ref="A22:A24"/>
  </mergeCells>
  <printOptions horizontalCentered="1"/>
  <pageMargins left="0" right="0" top="0" bottom="0" header="0" footer="0"/>
  <pageSetup paperSize="9" scale="59" orientation="landscape" horizontalDpi="300" verticalDpi="300" r:id="rId1"/>
  <headerFooter>
    <oddFooter>&amp;L&amp;"2  Nazanin,Regular"&amp;12صفحه7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90" zoomScaleNormal="90" workbookViewId="0">
      <selection activeCell="E1" sqref="A1:E12"/>
    </sheetView>
  </sheetViews>
  <sheetFormatPr defaultColWidth="9" defaultRowHeight="15"/>
  <cols>
    <col min="1" max="1" width="23.140625" style="22" customWidth="1"/>
    <col min="2" max="2" width="15.5703125" style="22" customWidth="1"/>
    <col min="3" max="3" width="13.42578125" style="27" customWidth="1"/>
    <col min="4" max="4" width="28.5703125" style="28" customWidth="1"/>
    <col min="5" max="5" width="21.28515625" style="22" customWidth="1"/>
    <col min="6" max="6" width="18.7109375" style="22" customWidth="1"/>
    <col min="7" max="12" width="4" style="22" customWidth="1"/>
    <col min="13" max="16384" width="9" style="22"/>
  </cols>
  <sheetData>
    <row r="1" spans="1:6" ht="17.25" customHeight="1" thickBot="1">
      <c r="A1" s="37"/>
      <c r="B1" s="37"/>
      <c r="C1" s="38"/>
      <c r="D1" s="47"/>
      <c r="E1" s="49" t="s">
        <v>3</v>
      </c>
    </row>
    <row r="2" spans="1:6" s="23" customFormat="1" ht="33" customHeight="1">
      <c r="A2" s="614" t="s">
        <v>1</v>
      </c>
      <c r="B2" s="614"/>
      <c r="C2" s="614"/>
      <c r="D2" s="614"/>
      <c r="E2" s="614"/>
    </row>
    <row r="3" spans="1:6" s="23" customFormat="1" ht="30" customHeight="1">
      <c r="A3" s="614" t="s">
        <v>10</v>
      </c>
      <c r="B3" s="614"/>
      <c r="C3" s="614"/>
      <c r="D3" s="614"/>
      <c r="E3" s="614"/>
    </row>
    <row r="4" spans="1:6" s="23" customFormat="1" ht="33" customHeight="1" thickBot="1">
      <c r="A4" s="615" t="s">
        <v>146</v>
      </c>
      <c r="B4" s="615"/>
      <c r="C4" s="615"/>
      <c r="D4" s="615"/>
      <c r="E4" s="615"/>
    </row>
    <row r="5" spans="1:6" s="24" customFormat="1" ht="39.75" customHeight="1" thickBot="1">
      <c r="A5" s="72" t="s">
        <v>133</v>
      </c>
      <c r="B5" s="73" t="s">
        <v>57</v>
      </c>
      <c r="C5" s="73" t="s">
        <v>56</v>
      </c>
      <c r="D5" s="96" t="s">
        <v>156</v>
      </c>
      <c r="E5" s="74" t="s">
        <v>55</v>
      </c>
    </row>
    <row r="6" spans="1:6" s="25" customFormat="1" ht="33.75" customHeight="1">
      <c r="A6" s="204">
        <v>18000000000</v>
      </c>
      <c r="B6" s="214">
        <v>0.18</v>
      </c>
      <c r="C6" s="201"/>
      <c r="D6" s="205">
        <v>100000000000</v>
      </c>
      <c r="E6" s="211" t="s">
        <v>36</v>
      </c>
    </row>
    <row r="7" spans="1:6" s="25" customFormat="1" ht="33.75" customHeight="1">
      <c r="A7" s="206">
        <v>7000000000</v>
      </c>
      <c r="B7" s="215">
        <v>0.2</v>
      </c>
      <c r="C7" s="202"/>
      <c r="D7" s="203">
        <v>35000000000</v>
      </c>
      <c r="E7" s="212" t="s">
        <v>157</v>
      </c>
      <c r="F7" s="26"/>
    </row>
    <row r="8" spans="1:6" s="25" customFormat="1" ht="33.75" customHeight="1">
      <c r="A8" s="206">
        <v>8100000000</v>
      </c>
      <c r="B8" s="215">
        <v>0.18</v>
      </c>
      <c r="C8" s="202"/>
      <c r="D8" s="203">
        <v>45000000000</v>
      </c>
      <c r="E8" s="212" t="s">
        <v>158</v>
      </c>
      <c r="F8" s="26"/>
    </row>
    <row r="9" spans="1:6" s="25" customFormat="1" ht="35.25" customHeight="1" thickBot="1">
      <c r="A9" s="140">
        <f>SUM(A6:A8)</f>
        <v>33100000000</v>
      </c>
      <c r="B9" s="141"/>
      <c r="C9" s="141"/>
      <c r="D9" s="142">
        <f>SUM(D6:D8)</f>
        <v>180000000000</v>
      </c>
      <c r="E9" s="213" t="s">
        <v>30</v>
      </c>
    </row>
    <row r="10" spans="1:6" ht="61.5" customHeight="1">
      <c r="A10" s="612" t="s">
        <v>97</v>
      </c>
      <c r="B10" s="616"/>
      <c r="C10" s="616"/>
      <c r="D10" s="616"/>
      <c r="E10" s="616"/>
    </row>
    <row r="11" spans="1:6" ht="51.75" customHeight="1">
      <c r="A11" s="613" t="s">
        <v>88</v>
      </c>
      <c r="B11" s="613"/>
      <c r="C11" s="613"/>
      <c r="D11" s="613"/>
      <c r="E11" s="613"/>
    </row>
    <row r="12" spans="1:6" ht="30" customHeight="1">
      <c r="A12" s="612" t="s">
        <v>128</v>
      </c>
      <c r="B12" s="612"/>
      <c r="C12" s="612"/>
      <c r="D12" s="612"/>
      <c r="E12" s="612"/>
    </row>
  </sheetData>
  <mergeCells count="6">
    <mergeCell ref="A12:E12"/>
    <mergeCell ref="A11:E11"/>
    <mergeCell ref="A2:E2"/>
    <mergeCell ref="A3:E3"/>
    <mergeCell ref="A4:E4"/>
    <mergeCell ref="A10:E10"/>
  </mergeCells>
  <pageMargins left="1.9291338582677167" right="0.31496062992125984" top="1.0629921259842521" bottom="0.31496062992125984" header="0.23622047244094491" footer="0.23622047244094491"/>
  <pageSetup paperSize="9" scale="90" orientation="landscape" r:id="rId1"/>
  <headerFooter>
    <oddFooter>&amp;Lصفحه8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4" zoomScale="90" zoomScaleNormal="90" workbookViewId="0">
      <selection activeCell="H1" sqref="A1:H12"/>
    </sheetView>
  </sheetViews>
  <sheetFormatPr defaultRowHeight="15"/>
  <cols>
    <col min="1" max="1" width="18.5703125" customWidth="1"/>
    <col min="2" max="2" width="19.42578125" customWidth="1"/>
    <col min="5" max="5" width="5.28515625" customWidth="1"/>
    <col min="6" max="6" width="4.42578125" customWidth="1"/>
    <col min="7" max="7" width="28.42578125" customWidth="1"/>
    <col min="8" max="8" width="16.42578125" customWidth="1"/>
  </cols>
  <sheetData>
    <row r="1" spans="1:8" s="1" customFormat="1" ht="20.25" customHeight="1" thickBot="1">
      <c r="A1" s="39"/>
      <c r="B1" s="40"/>
      <c r="C1" s="40"/>
      <c r="D1" s="40"/>
      <c r="E1" s="41"/>
      <c r="F1" s="41"/>
      <c r="G1" s="41"/>
      <c r="H1" s="50" t="s">
        <v>89</v>
      </c>
    </row>
    <row r="2" spans="1:8" s="8" customFormat="1" ht="33" customHeight="1">
      <c r="A2" s="617" t="s">
        <v>1</v>
      </c>
      <c r="B2" s="617"/>
      <c r="C2" s="617"/>
      <c r="D2" s="617"/>
      <c r="E2" s="617"/>
      <c r="F2" s="617"/>
      <c r="G2" s="617"/>
      <c r="H2" s="617"/>
    </row>
    <row r="3" spans="1:8" s="8" customFormat="1" ht="33" customHeight="1">
      <c r="A3" s="618" t="s">
        <v>9</v>
      </c>
      <c r="B3" s="618"/>
      <c r="C3" s="618"/>
      <c r="D3" s="618"/>
      <c r="E3" s="618"/>
      <c r="F3" s="618"/>
      <c r="G3" s="618"/>
      <c r="H3" s="618"/>
    </row>
    <row r="4" spans="1:8" s="8" customFormat="1" ht="33" customHeight="1" thickBot="1">
      <c r="A4" s="619" t="s">
        <v>155</v>
      </c>
      <c r="B4" s="619"/>
      <c r="C4" s="619"/>
      <c r="D4" s="619"/>
      <c r="E4" s="619"/>
      <c r="F4" s="619"/>
      <c r="G4" s="619"/>
      <c r="H4" s="619"/>
    </row>
    <row r="5" spans="1:8" s="12" customFormat="1" ht="25.5" customHeight="1">
      <c r="A5" s="620" t="s">
        <v>72</v>
      </c>
      <c r="B5" s="623" t="s">
        <v>148</v>
      </c>
      <c r="C5" s="625" t="s">
        <v>0</v>
      </c>
      <c r="D5" s="626"/>
      <c r="E5" s="626"/>
      <c r="F5" s="627"/>
      <c r="G5" s="627"/>
      <c r="H5" s="628"/>
    </row>
    <row r="6" spans="1:8" s="12" customFormat="1" ht="19.5" customHeight="1" thickBot="1">
      <c r="A6" s="621"/>
      <c r="B6" s="624"/>
      <c r="C6" s="629"/>
      <c r="D6" s="630"/>
      <c r="E6" s="630"/>
      <c r="F6" s="631"/>
      <c r="G6" s="631"/>
      <c r="H6" s="632"/>
    </row>
    <row r="7" spans="1:8" s="1" customFormat="1" ht="31.5" customHeight="1">
      <c r="A7" s="94"/>
      <c r="B7" s="95">
        <v>3000000000</v>
      </c>
      <c r="C7" s="637" t="s">
        <v>95</v>
      </c>
      <c r="D7" s="638"/>
      <c r="E7" s="638"/>
      <c r="F7" s="638"/>
      <c r="G7" s="638"/>
      <c r="H7" s="639"/>
    </row>
    <row r="8" spans="1:8" s="1" customFormat="1" ht="31.5" customHeight="1">
      <c r="A8" s="56"/>
      <c r="B8" s="71">
        <v>600000000</v>
      </c>
      <c r="C8" s="640" t="s">
        <v>120</v>
      </c>
      <c r="D8" s="641"/>
      <c r="E8" s="641"/>
      <c r="F8" s="641"/>
      <c r="G8" s="641"/>
      <c r="H8" s="642"/>
    </row>
    <row r="9" spans="1:8" s="1" customFormat="1" ht="31.5" customHeight="1" thickBot="1">
      <c r="A9" s="56"/>
      <c r="B9" s="71">
        <v>130000000000</v>
      </c>
      <c r="C9" s="640" t="s">
        <v>160</v>
      </c>
      <c r="D9" s="641"/>
      <c r="E9" s="641"/>
      <c r="F9" s="641"/>
      <c r="G9" s="641"/>
      <c r="H9" s="642"/>
    </row>
    <row r="10" spans="1:8" s="1" customFormat="1" ht="36" customHeight="1" thickBot="1">
      <c r="A10" s="104"/>
      <c r="B10" s="105">
        <f>SUM(B7:B9)</f>
        <v>133600000000</v>
      </c>
      <c r="C10" s="634" t="s">
        <v>30</v>
      </c>
      <c r="D10" s="635"/>
      <c r="E10" s="635"/>
      <c r="F10" s="635"/>
      <c r="G10" s="635"/>
      <c r="H10" s="636"/>
    </row>
    <row r="11" spans="1:8" ht="57" customHeight="1">
      <c r="A11" s="622" t="s">
        <v>110</v>
      </c>
      <c r="B11" s="622"/>
      <c r="C11" s="622"/>
      <c r="D11" s="622"/>
      <c r="E11" s="622"/>
      <c r="F11" s="622"/>
      <c r="G11" s="622"/>
      <c r="H11" s="622"/>
    </row>
    <row r="12" spans="1:8" s="21" customFormat="1" ht="61.5" customHeight="1">
      <c r="A12" s="633" t="s">
        <v>96</v>
      </c>
      <c r="B12" s="633"/>
      <c r="C12" s="633"/>
      <c r="D12" s="633"/>
      <c r="E12" s="633"/>
      <c r="F12" s="633"/>
      <c r="G12" s="633"/>
      <c r="H12" s="633"/>
    </row>
    <row r="18" spans="7:7">
      <c r="G18" s="97"/>
    </row>
  </sheetData>
  <mergeCells count="12">
    <mergeCell ref="A12:H12"/>
    <mergeCell ref="C10:H10"/>
    <mergeCell ref="C7:H7"/>
    <mergeCell ref="C8:H8"/>
    <mergeCell ref="C9:H9"/>
    <mergeCell ref="A2:H2"/>
    <mergeCell ref="A3:H3"/>
    <mergeCell ref="A4:H4"/>
    <mergeCell ref="A5:A6"/>
    <mergeCell ref="A11:H11"/>
    <mergeCell ref="B5:B6"/>
    <mergeCell ref="C5:H6"/>
  </mergeCells>
  <printOptions horizontalCentered="1"/>
  <pageMargins left="0.78740157480314965" right="0.70866141732283472" top="0.27559055118110237" bottom="0.31496062992125984" header="0.23622047244094491" footer="0.23622047244094491"/>
  <pageSetup paperSize="9" scale="90" orientation="landscape" r:id="rId1"/>
  <headerFooter>
    <oddFooter>&amp;L&amp;"2  Nazanin,Regular"&amp;12صفحه9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صفحه 1</vt:lpstr>
      <vt:lpstr>مازاد</vt:lpstr>
      <vt:lpstr>درآمد</vt:lpstr>
      <vt:lpstr>هزینه عملیاتی</vt:lpstr>
      <vt:lpstr>حقوق</vt:lpstr>
      <vt:lpstr>هزینه اداری</vt:lpstr>
      <vt:lpstr>هزینه مالی</vt:lpstr>
      <vt:lpstr>غیر عملیاتی</vt:lpstr>
      <vt:lpstr>مخارج سرمایه ای</vt:lpstr>
      <vt:lpstr>حقوق!Print_Area</vt:lpstr>
      <vt:lpstr>'صفحه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laeya</dc:creator>
  <cp:lastModifiedBy>PB</cp:lastModifiedBy>
  <cp:lastPrinted>2022-01-10T05:13:08Z</cp:lastPrinted>
  <dcterms:created xsi:type="dcterms:W3CDTF">2009-12-26T11:26:51Z</dcterms:created>
  <dcterms:modified xsi:type="dcterms:W3CDTF">2022-04-12T09:25:30Z</dcterms:modified>
</cp:coreProperties>
</file>